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DieseArbeitsmappe" defaultThemeVersion="124226"/>
  <xr:revisionPtr revIDLastSave="0" documentId="8_{F4729C72-EDB2-458F-AB8E-C2507FA015C5}" xr6:coauthVersionLast="47" xr6:coauthVersionMax="47" xr10:uidLastSave="{00000000-0000-0000-0000-000000000000}"/>
  <bookViews>
    <workbookView xWindow="-28920" yWindow="990" windowWidth="29040" windowHeight="15720" firstSheet="1" activeTab="7" xr2:uid="{00000000-000D-0000-FFFF-FFFF00000000}"/>
  </bookViews>
  <sheets>
    <sheet name="Eingabeblatt" sheetId="2" r:id="rId1"/>
    <sheet name="Bilanz" sheetId="3" r:id="rId2"/>
    <sheet name="Anlagenspiegel" sheetId="4" r:id="rId3"/>
    <sheet name="Forderungsspiegel" sheetId="8" r:id="rId4"/>
    <sheet name="Verbindlichkeitenspiegel" sheetId="7" r:id="rId5"/>
    <sheet name="Eigenkapitalspiegel" sheetId="10" r:id="rId6"/>
    <sheet name="Tabelle1" sheetId="1" state="hidden" r:id="rId7"/>
    <sheet name="Datensatz" sheetId="9" r:id="rId8"/>
  </sheets>
  <definedNames>
    <definedName name="Arnsberg" localSheetId="0">Tabelle1!$E$2:$E$92</definedName>
    <definedName name="Arnsberg">Tabelle1!$E$2:$E$92</definedName>
    <definedName name="Bezirke" localSheetId="0">Tabelle1!$A$1:$F$1</definedName>
    <definedName name="Bezirke">Tabelle1!$A$1:$F$1</definedName>
    <definedName name="Bilanzjahr" localSheetId="0">Tabelle1!$I$2:$I$6</definedName>
    <definedName name="Bilanzjahr">Tabelle1!$I$2:$I$6</definedName>
    <definedName name="Detmold" localSheetId="0">Tabelle1!$D$2:$D$78</definedName>
    <definedName name="Detmold">Tabelle1!$D$2:$D$78</definedName>
    <definedName name="Düsseldorf" localSheetId="0">Tabelle1!$A$2:$A$73</definedName>
    <definedName name="Düsseldorf">Tabelle1!$A$2:$A$73</definedName>
    <definedName name="Köln" localSheetId="0">Tabelle1!$B$2:$B$109</definedName>
    <definedName name="Köln">Tabelle1!$B$2:$B$109</definedName>
    <definedName name="Münster" localSheetId="0">Tabelle1!$C$2:$C$85</definedName>
    <definedName name="Münster">Tabelle1!$C$2:$C$85</definedName>
    <definedName name="Verbände" localSheetId="0">Tabelle1!$F$2:$F$5</definedName>
    <definedName name="Verbände">Tabelle1!$F$2:$F$5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9" l="1"/>
  <c r="D1" i="9"/>
  <c r="D2" i="9"/>
  <c r="D4" i="3"/>
  <c r="D363" i="9" l="1"/>
  <c r="E363" i="9" s="1"/>
  <c r="D362" i="9"/>
  <c r="E362" i="9" s="1"/>
  <c r="D361" i="9"/>
  <c r="E361" i="9" s="1"/>
  <c r="D360" i="9"/>
  <c r="E360" i="9" s="1"/>
  <c r="D359" i="9"/>
  <c r="E359" i="9" s="1"/>
  <c r="D358" i="9"/>
  <c r="E358" i="9" s="1"/>
  <c r="D394" i="9" l="1"/>
  <c r="D393" i="9"/>
  <c r="D392" i="9"/>
  <c r="D391" i="9"/>
  <c r="D390" i="9"/>
  <c r="D389" i="9"/>
  <c r="D388" i="9"/>
  <c r="D386" i="9"/>
  <c r="D387" i="9"/>
  <c r="D385" i="9"/>
  <c r="D384" i="9"/>
  <c r="D383" i="9"/>
  <c r="D381" i="9"/>
  <c r="D379" i="9"/>
  <c r="D382" i="9"/>
  <c r="D380" i="9"/>
  <c r="D378" i="9"/>
  <c r="D377" i="9"/>
  <c r="D373" i="9"/>
  <c r="D374" i="9"/>
  <c r="D375" i="9"/>
  <c r="D376" i="9"/>
  <c r="D372" i="9"/>
  <c r="D371" i="9"/>
  <c r="D366" i="9"/>
  <c r="D367" i="9"/>
  <c r="D368" i="9"/>
  <c r="D369" i="9"/>
  <c r="D370" i="9"/>
  <c r="E366" i="9" l="1"/>
  <c r="E367" i="9"/>
  <c r="E368" i="9"/>
  <c r="E369" i="9"/>
  <c r="E370" i="9"/>
  <c r="E371" i="9"/>
  <c r="E372" i="9"/>
  <c r="E373" i="9"/>
  <c r="E374" i="9"/>
  <c r="E375" i="9"/>
  <c r="E376" i="9"/>
  <c r="E377" i="9"/>
  <c r="E378" i="9"/>
  <c r="E379" i="9"/>
  <c r="E380" i="9"/>
  <c r="E381" i="9"/>
  <c r="E382" i="9"/>
  <c r="E383" i="9"/>
  <c r="E384" i="9"/>
  <c r="E385" i="9"/>
  <c r="E386" i="9"/>
  <c r="E387" i="9"/>
  <c r="E388" i="9"/>
  <c r="E389" i="9"/>
  <c r="E390" i="9"/>
  <c r="E391" i="9"/>
  <c r="E392" i="9"/>
  <c r="E393" i="9"/>
  <c r="E394" i="9"/>
  <c r="D62" i="3" l="1"/>
  <c r="J41" i="4" l="1"/>
  <c r="I11" i="3" l="1"/>
  <c r="I10" i="3"/>
  <c r="I9" i="3"/>
  <c r="I8" i="3"/>
  <c r="I7" i="3"/>
  <c r="I6" i="3" l="1"/>
  <c r="D53" i="3"/>
  <c r="E1" i="9" l="1"/>
  <c r="I10" i="10" l="1"/>
  <c r="D10" i="10"/>
  <c r="E10" i="10"/>
  <c r="I8" i="10" l="1"/>
  <c r="E8" i="10"/>
  <c r="D8" i="10"/>
  <c r="I7" i="10"/>
  <c r="H7" i="10"/>
  <c r="E7" i="10"/>
  <c r="D7" i="10"/>
  <c r="I6" i="10"/>
  <c r="E6" i="10"/>
  <c r="D6" i="10"/>
  <c r="I5" i="10"/>
  <c r="G5" i="10"/>
  <c r="E5" i="10"/>
  <c r="D5" i="10"/>
  <c r="I4" i="10"/>
  <c r="G4" i="10"/>
  <c r="F4" i="10"/>
  <c r="E4" i="10"/>
  <c r="D4" i="10"/>
  <c r="D9" i="10" l="1"/>
  <c r="E9" i="10"/>
  <c r="I9" i="10"/>
  <c r="E13" i="4"/>
  <c r="D465" i="9"/>
  <c r="E465" i="9" s="1"/>
  <c r="D464" i="9"/>
  <c r="E464" i="9" s="1"/>
  <c r="D463" i="9"/>
  <c r="E463" i="9" s="1"/>
  <c r="D459" i="9"/>
  <c r="E459" i="9" s="1"/>
  <c r="D460" i="9"/>
  <c r="E460" i="9" s="1"/>
  <c r="D461" i="9"/>
  <c r="E461" i="9" s="1"/>
  <c r="D462" i="9"/>
  <c r="E462" i="9" s="1"/>
  <c r="D458" i="9"/>
  <c r="E458" i="9" s="1"/>
  <c r="D454" i="9"/>
  <c r="E454" i="9" s="1"/>
  <c r="D455" i="9"/>
  <c r="E455" i="9" s="1"/>
  <c r="D456" i="9"/>
  <c r="E456" i="9" s="1"/>
  <c r="D457" i="9"/>
  <c r="E457" i="9" s="1"/>
  <c r="D453" i="9"/>
  <c r="E453" i="9" s="1"/>
  <c r="D449" i="9"/>
  <c r="E449" i="9" s="1"/>
  <c r="D450" i="9"/>
  <c r="E450" i="9" s="1"/>
  <c r="D451" i="9"/>
  <c r="E451" i="9" s="1"/>
  <c r="D452" i="9"/>
  <c r="E452" i="9" s="1"/>
  <c r="D448" i="9"/>
  <c r="E448" i="9" s="1"/>
  <c r="D444" i="9"/>
  <c r="E444" i="9" s="1"/>
  <c r="D445" i="9"/>
  <c r="E445" i="9" s="1"/>
  <c r="D446" i="9"/>
  <c r="E446" i="9" s="1"/>
  <c r="D447" i="9"/>
  <c r="E447" i="9" s="1"/>
  <c r="D443" i="9"/>
  <c r="E443" i="9" s="1"/>
  <c r="D439" i="9"/>
  <c r="E439" i="9" s="1"/>
  <c r="D440" i="9"/>
  <c r="E440" i="9" s="1"/>
  <c r="D441" i="9"/>
  <c r="E441" i="9" s="1"/>
  <c r="D442" i="9"/>
  <c r="E442" i="9" s="1"/>
  <c r="D438" i="9"/>
  <c r="E438" i="9" s="1"/>
  <c r="D434" i="9"/>
  <c r="E434" i="9" s="1"/>
  <c r="D435" i="9"/>
  <c r="E435" i="9" s="1"/>
  <c r="D436" i="9"/>
  <c r="E436" i="9" s="1"/>
  <c r="D437" i="9"/>
  <c r="E437" i="9" s="1"/>
  <c r="D433" i="9"/>
  <c r="E433" i="9" s="1"/>
  <c r="D429" i="9"/>
  <c r="E429" i="9" s="1"/>
  <c r="D430" i="9"/>
  <c r="E430" i="9" s="1"/>
  <c r="D431" i="9"/>
  <c r="E431" i="9" s="1"/>
  <c r="D432" i="9"/>
  <c r="E432" i="9" s="1"/>
  <c r="D428" i="9"/>
  <c r="E428" i="9" s="1"/>
  <c r="D424" i="9"/>
  <c r="E424" i="9" s="1"/>
  <c r="D425" i="9"/>
  <c r="E425" i="9" s="1"/>
  <c r="D426" i="9"/>
  <c r="E426" i="9" s="1"/>
  <c r="D427" i="9"/>
  <c r="E427" i="9" s="1"/>
  <c r="D423" i="9"/>
  <c r="E423" i="9" s="1"/>
  <c r="D419" i="9"/>
  <c r="E419" i="9" s="1"/>
  <c r="D420" i="9"/>
  <c r="E420" i="9" s="1"/>
  <c r="D421" i="9"/>
  <c r="E421" i="9" s="1"/>
  <c r="D422" i="9"/>
  <c r="E422" i="9" s="1"/>
  <c r="D418" i="9"/>
  <c r="E418" i="9" s="1"/>
  <c r="D414" i="9"/>
  <c r="E414" i="9" s="1"/>
  <c r="D415" i="9"/>
  <c r="E415" i="9" s="1"/>
  <c r="D416" i="9"/>
  <c r="E416" i="9" s="1"/>
  <c r="D417" i="9"/>
  <c r="E417" i="9" s="1"/>
  <c r="D413" i="9"/>
  <c r="E413" i="9" s="1"/>
  <c r="D409" i="9"/>
  <c r="E409" i="9" s="1"/>
  <c r="D410" i="9"/>
  <c r="E410" i="9" s="1"/>
  <c r="D411" i="9"/>
  <c r="E411" i="9" s="1"/>
  <c r="D412" i="9"/>
  <c r="E412" i="9" s="1"/>
  <c r="D408" i="9"/>
  <c r="E408" i="9" s="1"/>
  <c r="D404" i="9"/>
  <c r="E404" i="9" s="1"/>
  <c r="D405" i="9"/>
  <c r="E405" i="9" s="1"/>
  <c r="D406" i="9"/>
  <c r="E406" i="9" s="1"/>
  <c r="D407" i="9"/>
  <c r="E407" i="9" s="1"/>
  <c r="D403" i="9"/>
  <c r="E403" i="9" s="1"/>
  <c r="D402" i="9"/>
  <c r="E402" i="9" s="1"/>
  <c r="D401" i="9"/>
  <c r="E401" i="9" s="1"/>
  <c r="D400" i="9"/>
  <c r="E400" i="9" s="1"/>
  <c r="D399" i="9"/>
  <c r="E399" i="9" s="1"/>
  <c r="D398" i="9"/>
  <c r="E398" i="9" s="1"/>
  <c r="D397" i="9"/>
  <c r="E397" i="9" s="1"/>
  <c r="D396" i="9"/>
  <c r="E396" i="9" s="1"/>
  <c r="D395" i="9"/>
  <c r="E395" i="9" s="1"/>
  <c r="D365" i="9"/>
  <c r="E365" i="9" s="1"/>
  <c r="D364" i="9"/>
  <c r="E364" i="9" s="1"/>
  <c r="D357" i="9"/>
  <c r="E357" i="9" s="1"/>
  <c r="D356" i="9"/>
  <c r="E356" i="9" s="1"/>
  <c r="D355" i="9"/>
  <c r="E355" i="9" s="1"/>
  <c r="D354" i="9"/>
  <c r="E354" i="9" s="1"/>
  <c r="D350" i="9"/>
  <c r="E350" i="9" s="1"/>
  <c r="D351" i="9"/>
  <c r="E351" i="9" s="1"/>
  <c r="D352" i="9"/>
  <c r="E352" i="9" s="1"/>
  <c r="D353" i="9"/>
  <c r="E353" i="9" s="1"/>
  <c r="D349" i="9"/>
  <c r="E349" i="9" s="1"/>
  <c r="D345" i="9"/>
  <c r="E345" i="9" s="1"/>
  <c r="D346" i="9"/>
  <c r="E346" i="9" s="1"/>
  <c r="D347" i="9"/>
  <c r="E347" i="9" s="1"/>
  <c r="D348" i="9"/>
  <c r="E348" i="9" s="1"/>
  <c r="D344" i="9"/>
  <c r="E344" i="9" s="1"/>
  <c r="D343" i="9"/>
  <c r="E343" i="9" s="1"/>
  <c r="D342" i="9"/>
  <c r="E342" i="9" s="1"/>
  <c r="D341" i="9"/>
  <c r="E341" i="9" s="1"/>
  <c r="D340" i="9"/>
  <c r="E340" i="9" s="1"/>
  <c r="D339" i="9"/>
  <c r="E339" i="9" s="1"/>
  <c r="D328" i="9"/>
  <c r="E328" i="9" s="1"/>
  <c r="D329" i="9"/>
  <c r="E329" i="9" s="1"/>
  <c r="D330" i="9"/>
  <c r="E330" i="9" s="1"/>
  <c r="D331" i="9"/>
  <c r="E331" i="9" s="1"/>
  <c r="D332" i="9"/>
  <c r="E332" i="9" s="1"/>
  <c r="D333" i="9"/>
  <c r="E333" i="9" s="1"/>
  <c r="D334" i="9"/>
  <c r="E334" i="9" s="1"/>
  <c r="D335" i="9"/>
  <c r="E335" i="9" s="1"/>
  <c r="D336" i="9"/>
  <c r="E336" i="9" s="1"/>
  <c r="D337" i="9"/>
  <c r="E337" i="9" s="1"/>
  <c r="D338" i="9"/>
  <c r="E338" i="9" s="1"/>
  <c r="D327" i="9"/>
  <c r="E327" i="9" s="1"/>
  <c r="D316" i="9"/>
  <c r="E316" i="9" s="1"/>
  <c r="D317" i="9"/>
  <c r="E317" i="9" s="1"/>
  <c r="D318" i="9"/>
  <c r="E318" i="9" s="1"/>
  <c r="D319" i="9"/>
  <c r="E319" i="9" s="1"/>
  <c r="D320" i="9"/>
  <c r="E320" i="9" s="1"/>
  <c r="D321" i="9"/>
  <c r="E321" i="9" s="1"/>
  <c r="D322" i="9"/>
  <c r="E322" i="9" s="1"/>
  <c r="D323" i="9"/>
  <c r="E323" i="9" s="1"/>
  <c r="D324" i="9"/>
  <c r="E324" i="9" s="1"/>
  <c r="D325" i="9"/>
  <c r="E325" i="9" s="1"/>
  <c r="D326" i="9"/>
  <c r="E326" i="9" s="1"/>
  <c r="D315" i="9"/>
  <c r="E315" i="9" s="1"/>
  <c r="D304" i="9"/>
  <c r="E304" i="9" s="1"/>
  <c r="D305" i="9"/>
  <c r="E305" i="9" s="1"/>
  <c r="D306" i="9"/>
  <c r="E306" i="9" s="1"/>
  <c r="D307" i="9"/>
  <c r="E307" i="9" s="1"/>
  <c r="D308" i="9"/>
  <c r="E308" i="9" s="1"/>
  <c r="D309" i="9"/>
  <c r="E309" i="9" s="1"/>
  <c r="D310" i="9"/>
  <c r="E310" i="9" s="1"/>
  <c r="D311" i="9"/>
  <c r="E311" i="9" s="1"/>
  <c r="D312" i="9"/>
  <c r="E312" i="9" s="1"/>
  <c r="D313" i="9"/>
  <c r="E313" i="9" s="1"/>
  <c r="D314" i="9"/>
  <c r="E314" i="9" s="1"/>
  <c r="D303" i="9"/>
  <c r="E303" i="9" s="1"/>
  <c r="D292" i="9"/>
  <c r="E292" i="9" s="1"/>
  <c r="D293" i="9"/>
  <c r="E293" i="9" s="1"/>
  <c r="D294" i="9"/>
  <c r="E294" i="9" s="1"/>
  <c r="D295" i="9"/>
  <c r="E295" i="9" s="1"/>
  <c r="D296" i="9"/>
  <c r="E296" i="9" s="1"/>
  <c r="D297" i="9"/>
  <c r="E297" i="9" s="1"/>
  <c r="D298" i="9"/>
  <c r="E298" i="9" s="1"/>
  <c r="D299" i="9"/>
  <c r="E299" i="9" s="1"/>
  <c r="D300" i="9"/>
  <c r="E300" i="9" s="1"/>
  <c r="D301" i="9"/>
  <c r="E301" i="9" s="1"/>
  <c r="D302" i="9"/>
  <c r="E302" i="9" s="1"/>
  <c r="D291" i="9"/>
  <c r="E291" i="9" s="1"/>
  <c r="D280" i="9"/>
  <c r="E280" i="9" s="1"/>
  <c r="D281" i="9"/>
  <c r="E281" i="9" s="1"/>
  <c r="D282" i="9"/>
  <c r="E282" i="9" s="1"/>
  <c r="D283" i="9"/>
  <c r="E283" i="9" s="1"/>
  <c r="D284" i="9"/>
  <c r="E284" i="9" s="1"/>
  <c r="D285" i="9"/>
  <c r="E285" i="9" s="1"/>
  <c r="D286" i="9"/>
  <c r="E286" i="9" s="1"/>
  <c r="D287" i="9"/>
  <c r="E287" i="9" s="1"/>
  <c r="D288" i="9"/>
  <c r="E288" i="9" s="1"/>
  <c r="D289" i="9"/>
  <c r="E289" i="9" s="1"/>
  <c r="D290" i="9"/>
  <c r="E290" i="9" s="1"/>
  <c r="D279" i="9"/>
  <c r="E279" i="9" s="1"/>
  <c r="D268" i="9"/>
  <c r="E268" i="9" s="1"/>
  <c r="D269" i="9"/>
  <c r="E269" i="9" s="1"/>
  <c r="D270" i="9"/>
  <c r="E270" i="9" s="1"/>
  <c r="D271" i="9"/>
  <c r="E271" i="9" s="1"/>
  <c r="D272" i="9"/>
  <c r="E272" i="9" s="1"/>
  <c r="D273" i="9"/>
  <c r="E273" i="9" s="1"/>
  <c r="D274" i="9"/>
  <c r="E274" i="9" s="1"/>
  <c r="D275" i="9"/>
  <c r="E275" i="9" s="1"/>
  <c r="D276" i="9"/>
  <c r="E276" i="9" s="1"/>
  <c r="D277" i="9"/>
  <c r="E277" i="9" s="1"/>
  <c r="D278" i="9"/>
  <c r="E278" i="9" s="1"/>
  <c r="D267" i="9"/>
  <c r="E267" i="9" s="1"/>
  <c r="D256" i="9"/>
  <c r="E256" i="9" s="1"/>
  <c r="D257" i="9"/>
  <c r="E257" i="9" s="1"/>
  <c r="D258" i="9"/>
  <c r="E258" i="9" s="1"/>
  <c r="D259" i="9"/>
  <c r="E259" i="9" s="1"/>
  <c r="D260" i="9"/>
  <c r="E260" i="9" s="1"/>
  <c r="D261" i="9"/>
  <c r="E261" i="9" s="1"/>
  <c r="D262" i="9"/>
  <c r="E262" i="9" s="1"/>
  <c r="D263" i="9"/>
  <c r="E263" i="9" s="1"/>
  <c r="D264" i="9"/>
  <c r="E264" i="9" s="1"/>
  <c r="D265" i="9"/>
  <c r="E265" i="9" s="1"/>
  <c r="D266" i="9"/>
  <c r="E266" i="9" s="1"/>
  <c r="D255" i="9"/>
  <c r="E255" i="9" s="1"/>
  <c r="D244" i="9"/>
  <c r="E244" i="9" s="1"/>
  <c r="D245" i="9"/>
  <c r="E245" i="9" s="1"/>
  <c r="D246" i="9"/>
  <c r="E246" i="9" s="1"/>
  <c r="D247" i="9"/>
  <c r="E247" i="9" s="1"/>
  <c r="D248" i="9"/>
  <c r="E248" i="9" s="1"/>
  <c r="D249" i="9"/>
  <c r="E249" i="9" s="1"/>
  <c r="D250" i="9"/>
  <c r="E250" i="9" s="1"/>
  <c r="D251" i="9"/>
  <c r="E251" i="9" s="1"/>
  <c r="D252" i="9"/>
  <c r="E252" i="9" s="1"/>
  <c r="D253" i="9"/>
  <c r="E253" i="9" s="1"/>
  <c r="D254" i="9"/>
  <c r="E254" i="9" s="1"/>
  <c r="D243" i="9"/>
  <c r="E243" i="9" s="1"/>
  <c r="D232" i="9"/>
  <c r="E232" i="9" s="1"/>
  <c r="D233" i="9"/>
  <c r="E233" i="9" s="1"/>
  <c r="D234" i="9"/>
  <c r="E234" i="9" s="1"/>
  <c r="D235" i="9"/>
  <c r="E235" i="9" s="1"/>
  <c r="D236" i="9"/>
  <c r="E236" i="9" s="1"/>
  <c r="D237" i="9"/>
  <c r="E237" i="9" s="1"/>
  <c r="D238" i="9"/>
  <c r="E238" i="9" s="1"/>
  <c r="D239" i="9"/>
  <c r="E239" i="9" s="1"/>
  <c r="D240" i="9"/>
  <c r="E240" i="9" s="1"/>
  <c r="D241" i="9"/>
  <c r="E241" i="9" s="1"/>
  <c r="D242" i="9"/>
  <c r="E242" i="9" s="1"/>
  <c r="D231" i="9"/>
  <c r="E231" i="9" s="1"/>
  <c r="D220" i="9"/>
  <c r="E220" i="9" s="1"/>
  <c r="D221" i="9"/>
  <c r="E221" i="9" s="1"/>
  <c r="D222" i="9"/>
  <c r="E222" i="9" s="1"/>
  <c r="D223" i="9"/>
  <c r="E223" i="9" s="1"/>
  <c r="D224" i="9"/>
  <c r="E224" i="9" s="1"/>
  <c r="D225" i="9"/>
  <c r="E225" i="9" s="1"/>
  <c r="D226" i="9"/>
  <c r="E226" i="9" s="1"/>
  <c r="D227" i="9"/>
  <c r="E227" i="9" s="1"/>
  <c r="D228" i="9"/>
  <c r="E228" i="9" s="1"/>
  <c r="D229" i="9"/>
  <c r="E229" i="9" s="1"/>
  <c r="D230" i="9"/>
  <c r="E230" i="9" s="1"/>
  <c r="D219" i="9"/>
  <c r="E219" i="9" s="1"/>
  <c r="D208" i="9"/>
  <c r="E208" i="9" s="1"/>
  <c r="D209" i="9"/>
  <c r="E209" i="9" s="1"/>
  <c r="D210" i="9"/>
  <c r="E210" i="9" s="1"/>
  <c r="D211" i="9"/>
  <c r="E211" i="9" s="1"/>
  <c r="D212" i="9"/>
  <c r="E212" i="9" s="1"/>
  <c r="D213" i="9"/>
  <c r="E213" i="9" s="1"/>
  <c r="D214" i="9"/>
  <c r="E214" i="9" s="1"/>
  <c r="D215" i="9"/>
  <c r="E215" i="9" s="1"/>
  <c r="D216" i="9"/>
  <c r="E216" i="9" s="1"/>
  <c r="D217" i="9"/>
  <c r="E217" i="9" s="1"/>
  <c r="D218" i="9"/>
  <c r="E218" i="9" s="1"/>
  <c r="D207" i="9"/>
  <c r="E207" i="9" s="1"/>
  <c r="D196" i="9"/>
  <c r="E196" i="9" s="1"/>
  <c r="D197" i="9"/>
  <c r="E197" i="9" s="1"/>
  <c r="D198" i="9"/>
  <c r="E198" i="9" s="1"/>
  <c r="D199" i="9"/>
  <c r="E199" i="9" s="1"/>
  <c r="D200" i="9"/>
  <c r="E200" i="9" s="1"/>
  <c r="D201" i="9"/>
  <c r="E201" i="9" s="1"/>
  <c r="D202" i="9"/>
  <c r="E202" i="9" s="1"/>
  <c r="D203" i="9"/>
  <c r="E203" i="9" s="1"/>
  <c r="D204" i="9"/>
  <c r="E204" i="9" s="1"/>
  <c r="D205" i="9"/>
  <c r="E205" i="9" s="1"/>
  <c r="D206" i="9"/>
  <c r="E206" i="9" s="1"/>
  <c r="D195" i="9"/>
  <c r="E195" i="9" s="1"/>
  <c r="D184" i="9"/>
  <c r="E184" i="9" s="1"/>
  <c r="D185" i="9"/>
  <c r="E185" i="9" s="1"/>
  <c r="D186" i="9"/>
  <c r="E186" i="9" s="1"/>
  <c r="D187" i="9"/>
  <c r="E187" i="9" s="1"/>
  <c r="D188" i="9"/>
  <c r="E188" i="9" s="1"/>
  <c r="D189" i="9"/>
  <c r="E189" i="9" s="1"/>
  <c r="D190" i="9"/>
  <c r="E190" i="9" s="1"/>
  <c r="D191" i="9"/>
  <c r="E191" i="9" s="1"/>
  <c r="D192" i="9"/>
  <c r="E192" i="9" s="1"/>
  <c r="D193" i="9"/>
  <c r="E193" i="9" s="1"/>
  <c r="D194" i="9"/>
  <c r="E194" i="9" s="1"/>
  <c r="D183" i="9"/>
  <c r="E183" i="9" s="1"/>
  <c r="D172" i="9"/>
  <c r="E172" i="9" s="1"/>
  <c r="D173" i="9"/>
  <c r="E173" i="9" s="1"/>
  <c r="D174" i="9"/>
  <c r="E174" i="9" s="1"/>
  <c r="D175" i="9"/>
  <c r="E175" i="9" s="1"/>
  <c r="D176" i="9"/>
  <c r="E176" i="9" s="1"/>
  <c r="D177" i="9"/>
  <c r="E177" i="9" s="1"/>
  <c r="D178" i="9"/>
  <c r="E178" i="9" s="1"/>
  <c r="D179" i="9"/>
  <c r="E179" i="9" s="1"/>
  <c r="D180" i="9"/>
  <c r="E180" i="9" s="1"/>
  <c r="D181" i="9"/>
  <c r="E181" i="9" s="1"/>
  <c r="D182" i="9"/>
  <c r="E182" i="9" s="1"/>
  <c r="D171" i="9"/>
  <c r="E171" i="9" s="1"/>
  <c r="D160" i="9"/>
  <c r="E160" i="9" s="1"/>
  <c r="D161" i="9"/>
  <c r="E161" i="9" s="1"/>
  <c r="D162" i="9"/>
  <c r="E162" i="9" s="1"/>
  <c r="D163" i="9"/>
  <c r="E163" i="9" s="1"/>
  <c r="D164" i="9"/>
  <c r="E164" i="9" s="1"/>
  <c r="D165" i="9"/>
  <c r="E165" i="9" s="1"/>
  <c r="D166" i="9"/>
  <c r="E166" i="9" s="1"/>
  <c r="D167" i="9"/>
  <c r="E167" i="9" s="1"/>
  <c r="D168" i="9"/>
  <c r="E168" i="9" s="1"/>
  <c r="D169" i="9"/>
  <c r="E169" i="9" s="1"/>
  <c r="D170" i="9"/>
  <c r="E170" i="9" s="1"/>
  <c r="D159" i="9"/>
  <c r="E159" i="9" s="1"/>
  <c r="D148" i="9"/>
  <c r="E148" i="9" s="1"/>
  <c r="D149" i="9"/>
  <c r="E149" i="9" s="1"/>
  <c r="D150" i="9"/>
  <c r="E150" i="9" s="1"/>
  <c r="D151" i="9"/>
  <c r="E151" i="9" s="1"/>
  <c r="D152" i="9"/>
  <c r="E152" i="9" s="1"/>
  <c r="D153" i="9"/>
  <c r="E153" i="9" s="1"/>
  <c r="D154" i="9"/>
  <c r="E154" i="9" s="1"/>
  <c r="D155" i="9"/>
  <c r="E155" i="9" s="1"/>
  <c r="D156" i="9"/>
  <c r="E156" i="9" s="1"/>
  <c r="D157" i="9"/>
  <c r="E157" i="9" s="1"/>
  <c r="D158" i="9"/>
  <c r="E158" i="9" s="1"/>
  <c r="D147" i="9"/>
  <c r="E147" i="9" s="1"/>
  <c r="D136" i="9"/>
  <c r="E136" i="9" s="1"/>
  <c r="D137" i="9"/>
  <c r="E137" i="9" s="1"/>
  <c r="D138" i="9"/>
  <c r="E138" i="9" s="1"/>
  <c r="D139" i="9"/>
  <c r="E139" i="9" s="1"/>
  <c r="D140" i="9"/>
  <c r="E140" i="9" s="1"/>
  <c r="D141" i="9"/>
  <c r="E141" i="9" s="1"/>
  <c r="D142" i="9"/>
  <c r="E142" i="9" s="1"/>
  <c r="D143" i="9"/>
  <c r="E143" i="9" s="1"/>
  <c r="D144" i="9"/>
  <c r="E144" i="9" s="1"/>
  <c r="D145" i="9"/>
  <c r="E145" i="9" s="1"/>
  <c r="D146" i="9"/>
  <c r="E146" i="9" s="1"/>
  <c r="D135" i="9"/>
  <c r="E135" i="9" s="1"/>
  <c r="D124" i="9"/>
  <c r="E124" i="9" s="1"/>
  <c r="D125" i="9"/>
  <c r="E125" i="9" s="1"/>
  <c r="D126" i="9"/>
  <c r="E126" i="9" s="1"/>
  <c r="D127" i="9"/>
  <c r="E127" i="9" s="1"/>
  <c r="D128" i="9"/>
  <c r="E128" i="9" s="1"/>
  <c r="D129" i="9"/>
  <c r="E129" i="9" s="1"/>
  <c r="D130" i="9"/>
  <c r="E130" i="9" s="1"/>
  <c r="D131" i="9"/>
  <c r="E131" i="9" s="1"/>
  <c r="D132" i="9"/>
  <c r="E132" i="9" s="1"/>
  <c r="D133" i="9"/>
  <c r="E133" i="9" s="1"/>
  <c r="D134" i="9"/>
  <c r="E134" i="9" s="1"/>
  <c r="D123" i="9"/>
  <c r="E123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D119" i="9"/>
  <c r="E119" i="9" s="1"/>
  <c r="D120" i="9"/>
  <c r="E120" i="9" s="1"/>
  <c r="D121" i="9"/>
  <c r="E121" i="9" s="1"/>
  <c r="D122" i="9"/>
  <c r="E122" i="9" s="1"/>
  <c r="D111" i="9"/>
  <c r="E111" i="9" s="1"/>
  <c r="D100" i="9"/>
  <c r="E100" i="9" s="1"/>
  <c r="D101" i="9"/>
  <c r="E101" i="9" s="1"/>
  <c r="D102" i="9"/>
  <c r="E102" i="9" s="1"/>
  <c r="D103" i="9"/>
  <c r="E103" i="9" s="1"/>
  <c r="D104" i="9"/>
  <c r="E104" i="9" s="1"/>
  <c r="D105" i="9"/>
  <c r="E105" i="9" s="1"/>
  <c r="D106" i="9"/>
  <c r="E106" i="9" s="1"/>
  <c r="D107" i="9"/>
  <c r="E107" i="9" s="1"/>
  <c r="D108" i="9"/>
  <c r="E108" i="9" s="1"/>
  <c r="D109" i="9"/>
  <c r="E109" i="9" s="1"/>
  <c r="D110" i="9"/>
  <c r="E110" i="9" s="1"/>
  <c r="D99" i="9"/>
  <c r="E99" i="9" s="1"/>
  <c r="D88" i="9"/>
  <c r="E88" i="9" s="1"/>
  <c r="D89" i="9"/>
  <c r="E89" i="9" s="1"/>
  <c r="D90" i="9"/>
  <c r="E90" i="9" s="1"/>
  <c r="D91" i="9"/>
  <c r="E91" i="9" s="1"/>
  <c r="D92" i="9"/>
  <c r="E92" i="9" s="1"/>
  <c r="D93" i="9"/>
  <c r="E93" i="9" s="1"/>
  <c r="D94" i="9"/>
  <c r="E94" i="9" s="1"/>
  <c r="D95" i="9"/>
  <c r="E95" i="9" s="1"/>
  <c r="D96" i="9"/>
  <c r="E96" i="9" s="1"/>
  <c r="D97" i="9"/>
  <c r="E97" i="9" s="1"/>
  <c r="D98" i="9"/>
  <c r="E98" i="9" s="1"/>
  <c r="D87" i="9"/>
  <c r="E87" i="9" s="1"/>
  <c r="D76" i="9"/>
  <c r="E76" i="9" s="1"/>
  <c r="D77" i="9"/>
  <c r="E77" i="9" s="1"/>
  <c r="D78" i="9"/>
  <c r="E78" i="9" s="1"/>
  <c r="D79" i="9"/>
  <c r="E79" i="9" s="1"/>
  <c r="D80" i="9"/>
  <c r="E80" i="9" s="1"/>
  <c r="D81" i="9"/>
  <c r="E81" i="9" s="1"/>
  <c r="D82" i="9"/>
  <c r="E82" i="9" s="1"/>
  <c r="D83" i="9"/>
  <c r="E83" i="9" s="1"/>
  <c r="D84" i="9"/>
  <c r="E84" i="9" s="1"/>
  <c r="D85" i="9"/>
  <c r="E85" i="9" s="1"/>
  <c r="D86" i="9"/>
  <c r="E86" i="9" s="1"/>
  <c r="D75" i="9"/>
  <c r="E75" i="9" s="1"/>
  <c r="D64" i="9"/>
  <c r="E64" i="9" s="1"/>
  <c r="D65" i="9"/>
  <c r="E65" i="9" s="1"/>
  <c r="D66" i="9"/>
  <c r="E66" i="9" s="1"/>
  <c r="D67" i="9"/>
  <c r="E67" i="9" s="1"/>
  <c r="D68" i="9"/>
  <c r="E68" i="9" s="1"/>
  <c r="D69" i="9"/>
  <c r="E69" i="9" s="1"/>
  <c r="D70" i="9"/>
  <c r="E70" i="9" s="1"/>
  <c r="D71" i="9"/>
  <c r="E71" i="9" s="1"/>
  <c r="D72" i="9"/>
  <c r="E72" i="9" s="1"/>
  <c r="D73" i="9"/>
  <c r="E73" i="9" s="1"/>
  <c r="D74" i="9"/>
  <c r="E74" i="9" s="1"/>
  <c r="D63" i="9"/>
  <c r="E63" i="9" s="1"/>
  <c r="D52" i="9"/>
  <c r="E52" i="9" s="1"/>
  <c r="D53" i="9"/>
  <c r="E53" i="9" s="1"/>
  <c r="D54" i="9"/>
  <c r="E54" i="9" s="1"/>
  <c r="D55" i="9"/>
  <c r="E55" i="9" s="1"/>
  <c r="D56" i="9"/>
  <c r="E56" i="9" s="1"/>
  <c r="D57" i="9"/>
  <c r="E57" i="9" s="1"/>
  <c r="D58" i="9"/>
  <c r="E58" i="9" s="1"/>
  <c r="D59" i="9"/>
  <c r="E59" i="9" s="1"/>
  <c r="D60" i="9"/>
  <c r="E60" i="9" s="1"/>
  <c r="D61" i="9"/>
  <c r="E61" i="9" s="1"/>
  <c r="D62" i="9"/>
  <c r="E62" i="9" s="1"/>
  <c r="D51" i="9"/>
  <c r="E51" i="9" s="1"/>
  <c r="D40" i="9"/>
  <c r="E40" i="9" s="1"/>
  <c r="D41" i="9"/>
  <c r="E41" i="9" s="1"/>
  <c r="D42" i="9"/>
  <c r="E42" i="9" s="1"/>
  <c r="D43" i="9"/>
  <c r="E43" i="9" s="1"/>
  <c r="D44" i="9"/>
  <c r="E44" i="9" s="1"/>
  <c r="D45" i="9"/>
  <c r="E45" i="9" s="1"/>
  <c r="D46" i="9"/>
  <c r="E46" i="9" s="1"/>
  <c r="D47" i="9"/>
  <c r="E47" i="9" s="1"/>
  <c r="D48" i="9"/>
  <c r="E48" i="9" s="1"/>
  <c r="D49" i="9"/>
  <c r="E49" i="9" s="1"/>
  <c r="D50" i="9"/>
  <c r="E50" i="9" s="1"/>
  <c r="D39" i="9"/>
  <c r="E39" i="9" s="1"/>
  <c r="D28" i="9"/>
  <c r="E28" i="9" s="1"/>
  <c r="D29" i="9"/>
  <c r="E29" i="9" s="1"/>
  <c r="D30" i="9"/>
  <c r="E30" i="9" s="1"/>
  <c r="D31" i="9"/>
  <c r="E31" i="9" s="1"/>
  <c r="D32" i="9"/>
  <c r="E32" i="9" s="1"/>
  <c r="D33" i="9"/>
  <c r="E33" i="9" s="1"/>
  <c r="D34" i="9"/>
  <c r="E34" i="9" s="1"/>
  <c r="D35" i="9"/>
  <c r="E35" i="9" s="1"/>
  <c r="D36" i="9"/>
  <c r="E36" i="9" s="1"/>
  <c r="D37" i="9"/>
  <c r="E37" i="9" s="1"/>
  <c r="D38" i="9"/>
  <c r="E38" i="9" s="1"/>
  <c r="D27" i="9"/>
  <c r="E27" i="9" s="1"/>
  <c r="D16" i="9"/>
  <c r="E16" i="9" s="1"/>
  <c r="D17" i="9"/>
  <c r="E17" i="9" s="1"/>
  <c r="D18" i="9"/>
  <c r="E18" i="9" s="1"/>
  <c r="D19" i="9"/>
  <c r="E19" i="9" s="1"/>
  <c r="D20" i="9"/>
  <c r="E20" i="9" s="1"/>
  <c r="D21" i="9"/>
  <c r="E21" i="9" s="1"/>
  <c r="D22" i="9"/>
  <c r="E22" i="9" s="1"/>
  <c r="D23" i="9"/>
  <c r="E23" i="9" s="1"/>
  <c r="D24" i="9"/>
  <c r="E24" i="9" s="1"/>
  <c r="D25" i="9"/>
  <c r="E25" i="9" s="1"/>
  <c r="D26" i="9"/>
  <c r="E26" i="9" s="1"/>
  <c r="D15" i="9"/>
  <c r="E15" i="9" s="1"/>
  <c r="D4" i="9"/>
  <c r="E4" i="9" s="1"/>
  <c r="D5" i="9"/>
  <c r="E5" i="9" s="1"/>
  <c r="D6" i="9"/>
  <c r="E6" i="9" s="1"/>
  <c r="D7" i="9"/>
  <c r="E7" i="9" s="1"/>
  <c r="D8" i="9"/>
  <c r="E8" i="9" s="1"/>
  <c r="D9" i="9"/>
  <c r="E9" i="9" s="1"/>
  <c r="D10" i="9"/>
  <c r="E10" i="9" s="1"/>
  <c r="D11" i="9"/>
  <c r="E11" i="9" s="1"/>
  <c r="D12" i="9"/>
  <c r="E12" i="9" s="1"/>
  <c r="D13" i="9"/>
  <c r="E13" i="9" s="1"/>
  <c r="D14" i="9"/>
  <c r="E14" i="9" s="1"/>
  <c r="D3" i="9"/>
  <c r="E3" i="9" s="1"/>
  <c r="A1" i="9"/>
  <c r="F1" i="9" s="1"/>
  <c r="B1" i="9"/>
  <c r="B2" i="9" s="1"/>
  <c r="F20" i="7"/>
  <c r="C20" i="7"/>
  <c r="B20" i="7"/>
  <c r="F19" i="7"/>
  <c r="E19" i="7"/>
  <c r="D19" i="7"/>
  <c r="C19" i="7"/>
  <c r="B19" i="7"/>
  <c r="F18" i="7"/>
  <c r="E18" i="7"/>
  <c r="D18" i="7"/>
  <c r="C18" i="7"/>
  <c r="B18" i="7"/>
  <c r="F17" i="7"/>
  <c r="E17" i="7"/>
  <c r="D17" i="7"/>
  <c r="C17" i="7"/>
  <c r="B17" i="7"/>
  <c r="M41" i="4"/>
  <c r="L41" i="4"/>
  <c r="K41" i="4"/>
  <c r="I41" i="4"/>
  <c r="H41" i="4"/>
  <c r="G41" i="4"/>
  <c r="F41" i="4"/>
  <c r="E41" i="4"/>
  <c r="D41" i="4"/>
  <c r="C41" i="4"/>
  <c r="B41" i="4"/>
  <c r="M40" i="4"/>
  <c r="L40" i="4"/>
  <c r="K40" i="4"/>
  <c r="J40" i="4"/>
  <c r="I40" i="4"/>
  <c r="H40" i="4"/>
  <c r="G40" i="4"/>
  <c r="F40" i="4"/>
  <c r="E40" i="4"/>
  <c r="D40" i="4"/>
  <c r="C40" i="4"/>
  <c r="B40" i="4"/>
  <c r="B39" i="4"/>
  <c r="C39" i="4"/>
  <c r="D39" i="4"/>
  <c r="E39" i="4"/>
  <c r="F39" i="4"/>
  <c r="G39" i="4"/>
  <c r="H39" i="4"/>
  <c r="I39" i="4"/>
  <c r="J39" i="4"/>
  <c r="K39" i="4"/>
  <c r="L39" i="4"/>
  <c r="M39" i="4"/>
  <c r="M38" i="4"/>
  <c r="L38" i="4"/>
  <c r="K38" i="4"/>
  <c r="J38" i="4"/>
  <c r="I38" i="4"/>
  <c r="H38" i="4"/>
  <c r="G38" i="4"/>
  <c r="F38" i="4"/>
  <c r="E38" i="4"/>
  <c r="D38" i="4"/>
  <c r="C38" i="4"/>
  <c r="B38" i="4"/>
  <c r="M36" i="4"/>
  <c r="L36" i="4"/>
  <c r="K36" i="4"/>
  <c r="J36" i="4"/>
  <c r="I36" i="4"/>
  <c r="H36" i="4"/>
  <c r="G36" i="4"/>
  <c r="F36" i="4"/>
  <c r="E36" i="4"/>
  <c r="D36" i="4"/>
  <c r="C36" i="4"/>
  <c r="B36" i="4"/>
  <c r="M35" i="4"/>
  <c r="L35" i="4"/>
  <c r="K35" i="4"/>
  <c r="J35" i="4"/>
  <c r="I35" i="4"/>
  <c r="H35" i="4"/>
  <c r="G35" i="4"/>
  <c r="F35" i="4"/>
  <c r="E35" i="4"/>
  <c r="D35" i="4"/>
  <c r="C35" i="4"/>
  <c r="B35" i="4"/>
  <c r="M34" i="4"/>
  <c r="L34" i="4"/>
  <c r="K34" i="4"/>
  <c r="J34" i="4"/>
  <c r="I34" i="4"/>
  <c r="H34" i="4"/>
  <c r="G34" i="4"/>
  <c r="F34" i="4"/>
  <c r="E34" i="4"/>
  <c r="D34" i="4"/>
  <c r="C34" i="4"/>
  <c r="B34" i="4"/>
  <c r="M33" i="4"/>
  <c r="L33" i="4"/>
  <c r="K33" i="4"/>
  <c r="J33" i="4"/>
  <c r="I33" i="4"/>
  <c r="H33" i="4"/>
  <c r="G33" i="4"/>
  <c r="F33" i="4"/>
  <c r="E33" i="4"/>
  <c r="D33" i="4"/>
  <c r="C33" i="4"/>
  <c r="B33" i="4"/>
  <c r="M31" i="4"/>
  <c r="L31" i="4"/>
  <c r="K31" i="4"/>
  <c r="J31" i="4"/>
  <c r="I31" i="4"/>
  <c r="H31" i="4"/>
  <c r="G31" i="4"/>
  <c r="F31" i="4"/>
  <c r="E31" i="4"/>
  <c r="D31" i="4"/>
  <c r="C31" i="4"/>
  <c r="B31" i="4"/>
  <c r="M30" i="4"/>
  <c r="L30" i="4"/>
  <c r="K30" i="4"/>
  <c r="J30" i="4"/>
  <c r="I30" i="4"/>
  <c r="H30" i="4"/>
  <c r="G30" i="4"/>
  <c r="F30" i="4"/>
  <c r="E30" i="4"/>
  <c r="D30" i="4"/>
  <c r="C30" i="4"/>
  <c r="B30" i="4"/>
  <c r="M29" i="4"/>
  <c r="L29" i="4"/>
  <c r="K29" i="4"/>
  <c r="J29" i="4"/>
  <c r="I29" i="4"/>
  <c r="H29" i="4"/>
  <c r="G29" i="4"/>
  <c r="F29" i="4"/>
  <c r="E29" i="4"/>
  <c r="D29" i="4"/>
  <c r="C29" i="4"/>
  <c r="B29" i="4"/>
  <c r="M28" i="4"/>
  <c r="L28" i="4"/>
  <c r="K28" i="4"/>
  <c r="J28" i="4"/>
  <c r="I28" i="4"/>
  <c r="H28" i="4"/>
  <c r="G28" i="4"/>
  <c r="F28" i="4"/>
  <c r="E28" i="4"/>
  <c r="D28" i="4"/>
  <c r="C28" i="4"/>
  <c r="B28" i="4"/>
  <c r="M27" i="4"/>
  <c r="L27" i="4"/>
  <c r="K27" i="4"/>
  <c r="J27" i="4"/>
  <c r="I27" i="4"/>
  <c r="H27" i="4"/>
  <c r="G27" i="4"/>
  <c r="F27" i="4"/>
  <c r="E27" i="4"/>
  <c r="D27" i="4"/>
  <c r="C27" i="4"/>
  <c r="B27" i="4"/>
  <c r="M26" i="4"/>
  <c r="L26" i="4"/>
  <c r="K26" i="4"/>
  <c r="J26" i="4"/>
  <c r="I26" i="4"/>
  <c r="H26" i="4"/>
  <c r="G26" i="4"/>
  <c r="F26" i="4"/>
  <c r="E26" i="4"/>
  <c r="D26" i="4"/>
  <c r="C26" i="4"/>
  <c r="B26" i="4"/>
  <c r="L25" i="4"/>
  <c r="M25" i="4"/>
  <c r="K25" i="4"/>
  <c r="J25" i="4"/>
  <c r="I25" i="4"/>
  <c r="H25" i="4"/>
  <c r="G25" i="4"/>
  <c r="F25" i="4"/>
  <c r="E25" i="4"/>
  <c r="D25" i="4"/>
  <c r="C25" i="4"/>
  <c r="B25" i="4"/>
  <c r="M24" i="4"/>
  <c r="L24" i="4"/>
  <c r="K24" i="4"/>
  <c r="J24" i="4"/>
  <c r="I24" i="4"/>
  <c r="H24" i="4"/>
  <c r="G24" i="4"/>
  <c r="F24" i="4"/>
  <c r="E24" i="4"/>
  <c r="D24" i="4"/>
  <c r="C24" i="4"/>
  <c r="B24" i="4"/>
  <c r="M23" i="4"/>
  <c r="L23" i="4"/>
  <c r="K23" i="4"/>
  <c r="J23" i="4"/>
  <c r="I23" i="4"/>
  <c r="H23" i="4"/>
  <c r="G23" i="4"/>
  <c r="F23" i="4"/>
  <c r="E23" i="4"/>
  <c r="D23" i="4"/>
  <c r="C23" i="4"/>
  <c r="B23" i="4"/>
  <c r="M22" i="4"/>
  <c r="L22" i="4"/>
  <c r="K22" i="4"/>
  <c r="J22" i="4"/>
  <c r="I22" i="4"/>
  <c r="H22" i="4"/>
  <c r="G22" i="4"/>
  <c r="F22" i="4"/>
  <c r="E22" i="4"/>
  <c r="D22" i="4"/>
  <c r="C22" i="4"/>
  <c r="B22" i="4"/>
  <c r="M19" i="4"/>
  <c r="L19" i="4"/>
  <c r="K19" i="4"/>
  <c r="J19" i="4"/>
  <c r="I19" i="4"/>
  <c r="H19" i="4"/>
  <c r="G19" i="4"/>
  <c r="F19" i="4"/>
  <c r="E19" i="4"/>
  <c r="D19" i="4"/>
  <c r="C19" i="4"/>
  <c r="B19" i="4"/>
  <c r="M18" i="4"/>
  <c r="L18" i="4"/>
  <c r="K18" i="4"/>
  <c r="J18" i="4"/>
  <c r="I18" i="4"/>
  <c r="H18" i="4"/>
  <c r="G18" i="4"/>
  <c r="F18" i="4"/>
  <c r="E18" i="4"/>
  <c r="D18" i="4"/>
  <c r="C18" i="4"/>
  <c r="B18" i="4"/>
  <c r="M17" i="4"/>
  <c r="L17" i="4"/>
  <c r="K17" i="4"/>
  <c r="J17" i="4"/>
  <c r="I17" i="4"/>
  <c r="H17" i="4"/>
  <c r="G17" i="4"/>
  <c r="F17" i="4"/>
  <c r="E17" i="4"/>
  <c r="D17" i="4"/>
  <c r="C17" i="4"/>
  <c r="B17" i="4"/>
  <c r="F16" i="7"/>
  <c r="E16" i="7"/>
  <c r="D16" i="7"/>
  <c r="C16" i="7"/>
  <c r="B16" i="7"/>
  <c r="F15" i="7"/>
  <c r="E15" i="7"/>
  <c r="D15" i="7"/>
  <c r="C15" i="7"/>
  <c r="B15" i="7"/>
  <c r="F14" i="7"/>
  <c r="E14" i="7"/>
  <c r="D14" i="7"/>
  <c r="C14" i="7"/>
  <c r="B14" i="7"/>
  <c r="F13" i="7"/>
  <c r="E13" i="7"/>
  <c r="D13" i="7"/>
  <c r="C13" i="7"/>
  <c r="B13" i="7"/>
  <c r="F12" i="7"/>
  <c r="E12" i="7"/>
  <c r="D12" i="7"/>
  <c r="C12" i="7"/>
  <c r="B12" i="7"/>
  <c r="F11" i="7"/>
  <c r="E11" i="7"/>
  <c r="D11" i="7"/>
  <c r="C11" i="7"/>
  <c r="B11" i="7"/>
  <c r="F10" i="7"/>
  <c r="E10" i="7"/>
  <c r="D10" i="7"/>
  <c r="C10" i="7"/>
  <c r="B10" i="7"/>
  <c r="F8" i="7"/>
  <c r="E8" i="7"/>
  <c r="D8" i="7"/>
  <c r="C8" i="7"/>
  <c r="B8" i="7"/>
  <c r="F7" i="7"/>
  <c r="E7" i="7"/>
  <c r="D7" i="7"/>
  <c r="C7" i="7"/>
  <c r="B7" i="7"/>
  <c r="F8" i="8"/>
  <c r="B8" i="8"/>
  <c r="F6" i="8"/>
  <c r="E6" i="8"/>
  <c r="D6" i="8"/>
  <c r="C6" i="8"/>
  <c r="B6" i="8"/>
  <c r="F5" i="8"/>
  <c r="E5" i="8"/>
  <c r="D5" i="8"/>
  <c r="C5" i="8"/>
  <c r="B5" i="8"/>
  <c r="J21" i="4"/>
  <c r="I21" i="4"/>
  <c r="H21" i="4"/>
  <c r="G21" i="4"/>
  <c r="F21" i="4"/>
  <c r="E21" i="4"/>
  <c r="D21" i="4"/>
  <c r="C21" i="4"/>
  <c r="K21" i="4"/>
  <c r="L21" i="4"/>
  <c r="M21" i="4"/>
  <c r="B21" i="4"/>
  <c r="M16" i="4"/>
  <c r="L16" i="4"/>
  <c r="K16" i="4"/>
  <c r="J16" i="4"/>
  <c r="I16" i="4"/>
  <c r="H16" i="4"/>
  <c r="G16" i="4"/>
  <c r="F16" i="4"/>
  <c r="E16" i="4"/>
  <c r="D16" i="4"/>
  <c r="C16" i="4"/>
  <c r="B16" i="4"/>
  <c r="M14" i="4"/>
  <c r="L14" i="4"/>
  <c r="K14" i="4"/>
  <c r="J14" i="4"/>
  <c r="I14" i="4"/>
  <c r="H14" i="4"/>
  <c r="G14" i="4"/>
  <c r="F14" i="4"/>
  <c r="E14" i="4"/>
  <c r="D14" i="4"/>
  <c r="C14" i="4"/>
  <c r="B14" i="4"/>
  <c r="M13" i="4"/>
  <c r="L13" i="4"/>
  <c r="K13" i="4"/>
  <c r="J13" i="4"/>
  <c r="I13" i="4"/>
  <c r="H13" i="4"/>
  <c r="G13" i="4"/>
  <c r="F13" i="4"/>
  <c r="D13" i="4"/>
  <c r="C13" i="4"/>
  <c r="B13" i="4"/>
  <c r="M12" i="4"/>
  <c r="L12" i="4"/>
  <c r="K12" i="4"/>
  <c r="J12" i="4"/>
  <c r="I12" i="4"/>
  <c r="H12" i="4"/>
  <c r="G12" i="4"/>
  <c r="F12" i="4"/>
  <c r="E12" i="4"/>
  <c r="D12" i="4"/>
  <c r="C12" i="4"/>
  <c r="B12" i="4"/>
  <c r="M11" i="4"/>
  <c r="L11" i="4"/>
  <c r="J11" i="4"/>
  <c r="K11" i="4"/>
  <c r="I11" i="4"/>
  <c r="H11" i="4"/>
  <c r="G11" i="4"/>
  <c r="F11" i="4"/>
  <c r="E11" i="4"/>
  <c r="D11" i="4"/>
  <c r="C11" i="4"/>
  <c r="B11" i="4"/>
  <c r="M8" i="4"/>
  <c r="L8" i="4"/>
  <c r="K8" i="4"/>
  <c r="J8" i="4"/>
  <c r="I8" i="4"/>
  <c r="H8" i="4"/>
  <c r="G8" i="4"/>
  <c r="F8" i="4"/>
  <c r="E8" i="4"/>
  <c r="D8" i="4"/>
  <c r="C8" i="4"/>
  <c r="B8" i="4"/>
  <c r="I50" i="3"/>
  <c r="I48" i="3"/>
  <c r="I46" i="3"/>
  <c r="I44" i="3"/>
  <c r="I42" i="3"/>
  <c r="I40" i="3"/>
  <c r="I38" i="3"/>
  <c r="I36" i="3"/>
  <c r="I35" i="3"/>
  <c r="I34" i="3"/>
  <c r="I33" i="3"/>
  <c r="I32" i="3"/>
  <c r="I29" i="3"/>
  <c r="I28" i="3"/>
  <c r="I23" i="3"/>
  <c r="I22" i="3"/>
  <c r="I21" i="3"/>
  <c r="I20" i="3"/>
  <c r="I17" i="3"/>
  <c r="I16" i="3"/>
  <c r="I15" i="3"/>
  <c r="I14" i="3"/>
  <c r="D60" i="3"/>
  <c r="D58" i="3"/>
  <c r="D56" i="3"/>
  <c r="D54" i="3"/>
  <c r="D52" i="3"/>
  <c r="D49" i="3"/>
  <c r="D48" i="3"/>
  <c r="D47" i="3"/>
  <c r="D43" i="3"/>
  <c r="D42" i="3"/>
  <c r="D41" i="3"/>
  <c r="D40" i="3"/>
  <c r="D39" i="3"/>
  <c r="D38" i="3"/>
  <c r="D37" i="3"/>
  <c r="D36" i="3"/>
  <c r="D35" i="3"/>
  <c r="D31" i="3"/>
  <c r="D32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L4" i="2"/>
  <c r="L6" i="2"/>
  <c r="L7" i="2"/>
  <c r="L8" i="2"/>
  <c r="L9" i="2"/>
  <c r="L10" i="2"/>
  <c r="L11" i="2"/>
  <c r="L17" i="2"/>
  <c r="D11" i="3"/>
  <c r="D8" i="3"/>
  <c r="I13" i="3" l="1"/>
  <c r="I19" i="3"/>
  <c r="H1" i="9"/>
  <c r="M37" i="4"/>
  <c r="M32" i="4" s="1"/>
  <c r="B7" i="8"/>
  <c r="F7" i="8"/>
  <c r="B6" i="7"/>
  <c r="F6" i="7"/>
  <c r="K10" i="4"/>
  <c r="M15" i="4"/>
  <c r="E6" i="7"/>
  <c r="D15" i="4"/>
  <c r="L15" i="4"/>
  <c r="I15" i="4"/>
  <c r="E15" i="4"/>
  <c r="H15" i="4"/>
  <c r="D20" i="4"/>
  <c r="B10" i="4"/>
  <c r="C10" i="4"/>
  <c r="C6" i="7"/>
  <c r="F15" i="4"/>
  <c r="J15" i="4"/>
  <c r="B15" i="4"/>
  <c r="F37" i="4"/>
  <c r="F32" i="4" s="1"/>
  <c r="B37" i="4"/>
  <c r="B32" i="4" s="1"/>
  <c r="D34" i="3"/>
  <c r="F10" i="4"/>
  <c r="J10" i="4"/>
  <c r="D7" i="8"/>
  <c r="D6" i="7"/>
  <c r="C15" i="4"/>
  <c r="K15" i="4"/>
  <c r="C20" i="4"/>
  <c r="K37" i="4"/>
  <c r="K32" i="4" s="1"/>
  <c r="A2" i="9"/>
  <c r="F2" i="9" s="1"/>
  <c r="H2" i="9" s="1"/>
  <c r="E7" i="8"/>
  <c r="H10" i="4"/>
  <c r="L10" i="4"/>
  <c r="E10" i="4"/>
  <c r="M10" i="4"/>
  <c r="I10" i="4"/>
  <c r="G10" i="4"/>
  <c r="D10" i="4"/>
  <c r="B3" i="9"/>
  <c r="H37" i="4"/>
  <c r="H32" i="4" s="1"/>
  <c r="E37" i="4"/>
  <c r="E32" i="4" s="1"/>
  <c r="C37" i="4"/>
  <c r="C32" i="4" s="1"/>
  <c r="D37" i="4"/>
  <c r="D32" i="4" s="1"/>
  <c r="G37" i="4"/>
  <c r="G32" i="4" s="1"/>
  <c r="I37" i="4"/>
  <c r="I32" i="4" s="1"/>
  <c r="J37" i="4"/>
  <c r="J32" i="4" s="1"/>
  <c r="L37" i="4"/>
  <c r="L32" i="4" s="1"/>
  <c r="M20" i="4"/>
  <c r="L20" i="4"/>
  <c r="K20" i="4"/>
  <c r="J20" i="4"/>
  <c r="I20" i="4"/>
  <c r="H20" i="4"/>
  <c r="G20" i="4"/>
  <c r="F20" i="4"/>
  <c r="E20" i="4"/>
  <c r="B20" i="4"/>
  <c r="G15" i="4"/>
  <c r="C7" i="8"/>
  <c r="D51" i="3"/>
  <c r="D45" i="3" s="1"/>
  <c r="D10" i="3"/>
  <c r="L12" i="2"/>
  <c r="L13" i="2" s="1"/>
  <c r="F9" i="7"/>
  <c r="B9" i="7"/>
  <c r="E9" i="7"/>
  <c r="D9" i="7"/>
  <c r="C9" i="7"/>
  <c r="I31" i="3"/>
  <c r="I27" i="3"/>
  <c r="B21" i="7" l="1"/>
  <c r="F21" i="7"/>
  <c r="D6" i="3"/>
  <c r="D64" i="3" s="1"/>
  <c r="M9" i="4"/>
  <c r="M42" i="4" s="1"/>
  <c r="K9" i="4"/>
  <c r="K42" i="4" s="1"/>
  <c r="E21" i="7"/>
  <c r="D9" i="4"/>
  <c r="D42" i="4" s="1"/>
  <c r="G9" i="4"/>
  <c r="G42" i="4" s="1"/>
  <c r="C21" i="7"/>
  <c r="E9" i="4"/>
  <c r="E42" i="4" s="1"/>
  <c r="L9" i="4"/>
  <c r="L42" i="4" s="1"/>
  <c r="J9" i="4"/>
  <c r="J42" i="4" s="1"/>
  <c r="B9" i="4"/>
  <c r="B42" i="4" s="1"/>
  <c r="D21" i="7"/>
  <c r="I9" i="4"/>
  <c r="I42" i="4" s="1"/>
  <c r="H9" i="4"/>
  <c r="H42" i="4" s="1"/>
  <c r="F9" i="4"/>
  <c r="F42" i="4" s="1"/>
  <c r="C9" i="4"/>
  <c r="C42" i="4" s="1"/>
  <c r="F3" i="9"/>
  <c r="H3" i="9" s="1"/>
  <c r="A3" i="9"/>
  <c r="B4" i="9"/>
  <c r="I25" i="3"/>
  <c r="I64" i="3" s="1"/>
  <c r="F4" i="9" l="1"/>
  <c r="H4" i="9" s="1"/>
  <c r="A4" i="9"/>
  <c r="B5" i="9"/>
  <c r="A5" i="9" l="1"/>
  <c r="F5" i="9"/>
  <c r="H5" i="9" s="1"/>
  <c r="B6" i="9"/>
  <c r="A6" i="9" l="1"/>
  <c r="F6" i="9"/>
  <c r="H6" i="9" s="1"/>
  <c r="B7" i="9"/>
  <c r="A7" i="9" l="1"/>
  <c r="F7" i="9"/>
  <c r="H7" i="9" s="1"/>
  <c r="B8" i="9"/>
  <c r="A8" i="9" l="1"/>
  <c r="F8" i="9"/>
  <c r="H8" i="9" s="1"/>
  <c r="B9" i="9"/>
  <c r="A9" i="9" l="1"/>
  <c r="F9" i="9"/>
  <c r="H9" i="9" s="1"/>
  <c r="B10" i="9"/>
  <c r="A10" i="9" l="1"/>
  <c r="F10" i="9"/>
  <c r="H10" i="9" s="1"/>
  <c r="B11" i="9"/>
  <c r="A11" i="9" l="1"/>
  <c r="F11" i="9"/>
  <c r="H11" i="9" s="1"/>
  <c r="B12" i="9"/>
  <c r="A12" i="9" l="1"/>
  <c r="F12" i="9"/>
  <c r="H12" i="9" s="1"/>
  <c r="B13" i="9"/>
  <c r="A13" i="9" l="1"/>
  <c r="F13" i="9"/>
  <c r="H13" i="9" s="1"/>
  <c r="B14" i="9"/>
  <c r="A14" i="9" l="1"/>
  <c r="F14" i="9"/>
  <c r="H14" i="9" s="1"/>
  <c r="B15" i="9"/>
  <c r="A15" i="9" l="1"/>
  <c r="F15" i="9"/>
  <c r="H15" i="9" s="1"/>
  <c r="B16" i="9"/>
  <c r="F16" i="9" l="1"/>
  <c r="H16" i="9" s="1"/>
  <c r="A16" i="9"/>
  <c r="B17" i="9"/>
  <c r="F17" i="9" l="1"/>
  <c r="H17" i="9" s="1"/>
  <c r="A17" i="9"/>
  <c r="B18" i="9"/>
  <c r="A18" i="9" l="1"/>
  <c r="F18" i="9"/>
  <c r="H18" i="9" s="1"/>
  <c r="B19" i="9"/>
  <c r="A19" i="9" l="1"/>
  <c r="F19" i="9"/>
  <c r="H19" i="9" s="1"/>
  <c r="B20" i="9"/>
  <c r="A20" i="9" l="1"/>
  <c r="F20" i="9"/>
  <c r="H20" i="9" s="1"/>
  <c r="B21" i="9"/>
  <c r="A21" i="9" l="1"/>
  <c r="F21" i="9"/>
  <c r="H21" i="9" s="1"/>
  <c r="B22" i="9"/>
  <c r="A22" i="9" l="1"/>
  <c r="F22" i="9"/>
  <c r="H22" i="9" s="1"/>
  <c r="B23" i="9"/>
  <c r="F23" i="9" l="1"/>
  <c r="H23" i="9" s="1"/>
  <c r="A23" i="9"/>
  <c r="B24" i="9"/>
  <c r="A24" i="9" l="1"/>
  <c r="F24" i="9"/>
  <c r="H24" i="9" s="1"/>
  <c r="B25" i="9"/>
  <c r="A25" i="9" l="1"/>
  <c r="F25" i="9"/>
  <c r="H25" i="9" s="1"/>
  <c r="B26" i="9"/>
  <c r="A26" i="9" l="1"/>
  <c r="F26" i="9"/>
  <c r="H26" i="9" s="1"/>
  <c r="B27" i="9"/>
  <c r="A27" i="9" l="1"/>
  <c r="F27" i="9"/>
  <c r="H27" i="9" s="1"/>
  <c r="B28" i="9"/>
  <c r="A28" i="9" l="1"/>
  <c r="F28" i="9"/>
  <c r="H28" i="9" s="1"/>
  <c r="B29" i="9"/>
  <c r="A29" i="9" l="1"/>
  <c r="F29" i="9"/>
  <c r="H29" i="9" s="1"/>
  <c r="B30" i="9"/>
  <c r="A30" i="9" l="1"/>
  <c r="F30" i="9"/>
  <c r="H30" i="9" s="1"/>
  <c r="B31" i="9"/>
  <c r="A31" i="9" l="1"/>
  <c r="F31" i="9"/>
  <c r="H31" i="9" s="1"/>
  <c r="B32" i="9"/>
  <c r="A32" i="9" l="1"/>
  <c r="F32" i="9"/>
  <c r="H32" i="9" s="1"/>
  <c r="B33" i="9"/>
  <c r="A33" i="9" l="1"/>
  <c r="F33" i="9"/>
  <c r="H33" i="9" s="1"/>
  <c r="B34" i="9"/>
  <c r="A34" i="9" l="1"/>
  <c r="F34" i="9"/>
  <c r="H34" i="9" s="1"/>
  <c r="B35" i="9"/>
  <c r="A35" i="9" l="1"/>
  <c r="F35" i="9"/>
  <c r="H35" i="9" s="1"/>
  <c r="B36" i="9"/>
  <c r="A36" i="9" l="1"/>
  <c r="F36" i="9"/>
  <c r="H36" i="9" s="1"/>
  <c r="B37" i="9"/>
  <c r="A37" i="9" l="1"/>
  <c r="F37" i="9"/>
  <c r="H37" i="9" s="1"/>
  <c r="B38" i="9"/>
  <c r="A38" i="9" l="1"/>
  <c r="F38" i="9"/>
  <c r="H38" i="9" s="1"/>
  <c r="B39" i="9"/>
  <c r="A39" i="9" l="1"/>
  <c r="F39" i="9"/>
  <c r="H39" i="9" s="1"/>
  <c r="B40" i="9"/>
  <c r="A40" i="9" l="1"/>
  <c r="F40" i="9"/>
  <c r="H40" i="9" s="1"/>
  <c r="B41" i="9"/>
  <c r="A41" i="9" l="1"/>
  <c r="F41" i="9"/>
  <c r="H41" i="9" s="1"/>
  <c r="B42" i="9"/>
  <c r="A42" i="9" l="1"/>
  <c r="F42" i="9"/>
  <c r="H42" i="9" s="1"/>
  <c r="B43" i="9"/>
  <c r="A43" i="9" l="1"/>
  <c r="F43" i="9"/>
  <c r="H43" i="9" s="1"/>
  <c r="B44" i="9"/>
  <c r="A44" i="9" l="1"/>
  <c r="F44" i="9"/>
  <c r="H44" i="9" s="1"/>
  <c r="B45" i="9"/>
  <c r="A45" i="9" l="1"/>
  <c r="F45" i="9"/>
  <c r="H45" i="9" s="1"/>
  <c r="B46" i="9"/>
  <c r="A46" i="9" l="1"/>
  <c r="F46" i="9"/>
  <c r="H46" i="9" s="1"/>
  <c r="B47" i="9"/>
  <c r="A47" i="9" l="1"/>
  <c r="F47" i="9"/>
  <c r="H47" i="9" s="1"/>
  <c r="B48" i="9"/>
  <c r="A48" i="9" l="1"/>
  <c r="F48" i="9"/>
  <c r="H48" i="9" s="1"/>
  <c r="B49" i="9"/>
  <c r="A49" i="9" l="1"/>
  <c r="F49" i="9"/>
  <c r="H49" i="9" s="1"/>
  <c r="B50" i="9"/>
  <c r="A50" i="9" l="1"/>
  <c r="F50" i="9"/>
  <c r="H50" i="9" s="1"/>
  <c r="B51" i="9"/>
  <c r="A51" i="9" l="1"/>
  <c r="F51" i="9"/>
  <c r="H51" i="9" s="1"/>
  <c r="B52" i="9"/>
  <c r="A52" i="9" l="1"/>
  <c r="F52" i="9"/>
  <c r="H52" i="9" s="1"/>
  <c r="B53" i="9"/>
  <c r="A53" i="9" l="1"/>
  <c r="F53" i="9"/>
  <c r="H53" i="9" s="1"/>
  <c r="B54" i="9"/>
  <c r="A54" i="9" l="1"/>
  <c r="F54" i="9"/>
  <c r="H54" i="9" s="1"/>
  <c r="B55" i="9"/>
  <c r="A55" i="9" l="1"/>
  <c r="F55" i="9"/>
  <c r="H55" i="9" s="1"/>
  <c r="B56" i="9"/>
  <c r="A56" i="9" l="1"/>
  <c r="F56" i="9"/>
  <c r="H56" i="9" s="1"/>
  <c r="B57" i="9"/>
  <c r="A57" i="9" l="1"/>
  <c r="F57" i="9"/>
  <c r="H57" i="9" s="1"/>
  <c r="B58" i="9"/>
  <c r="A58" i="9" l="1"/>
  <c r="F58" i="9"/>
  <c r="H58" i="9" s="1"/>
  <c r="B59" i="9"/>
  <c r="A59" i="9" l="1"/>
  <c r="F59" i="9"/>
  <c r="H59" i="9" s="1"/>
  <c r="B60" i="9"/>
  <c r="A60" i="9" l="1"/>
  <c r="F60" i="9"/>
  <c r="H60" i="9" s="1"/>
  <c r="B61" i="9"/>
  <c r="A61" i="9" l="1"/>
  <c r="F61" i="9"/>
  <c r="H61" i="9" s="1"/>
  <c r="B62" i="9"/>
  <c r="A62" i="9" l="1"/>
  <c r="F62" i="9"/>
  <c r="H62" i="9" s="1"/>
  <c r="B63" i="9"/>
  <c r="A63" i="9" l="1"/>
  <c r="F63" i="9"/>
  <c r="H63" i="9" s="1"/>
  <c r="B64" i="9"/>
  <c r="A64" i="9" l="1"/>
  <c r="F64" i="9"/>
  <c r="H64" i="9" s="1"/>
  <c r="B65" i="9"/>
  <c r="A65" i="9" l="1"/>
  <c r="F65" i="9"/>
  <c r="H65" i="9" s="1"/>
  <c r="B66" i="9"/>
  <c r="A66" i="9" l="1"/>
  <c r="F66" i="9"/>
  <c r="H66" i="9" s="1"/>
  <c r="B67" i="9"/>
  <c r="A67" i="9" l="1"/>
  <c r="F67" i="9"/>
  <c r="H67" i="9" s="1"/>
  <c r="B68" i="9"/>
  <c r="A68" i="9" l="1"/>
  <c r="F68" i="9"/>
  <c r="H68" i="9" s="1"/>
  <c r="B69" i="9"/>
  <c r="A69" i="9" l="1"/>
  <c r="F69" i="9"/>
  <c r="H69" i="9" s="1"/>
  <c r="B70" i="9"/>
  <c r="A70" i="9" l="1"/>
  <c r="F70" i="9"/>
  <c r="H70" i="9" s="1"/>
  <c r="B71" i="9"/>
  <c r="A71" i="9" l="1"/>
  <c r="F71" i="9"/>
  <c r="H71" i="9" s="1"/>
  <c r="B72" i="9"/>
  <c r="A72" i="9" l="1"/>
  <c r="F72" i="9"/>
  <c r="H72" i="9" s="1"/>
  <c r="B73" i="9"/>
  <c r="A73" i="9" l="1"/>
  <c r="F73" i="9"/>
  <c r="H73" i="9" s="1"/>
  <c r="B74" i="9"/>
  <c r="A74" i="9" l="1"/>
  <c r="F74" i="9"/>
  <c r="H74" i="9" s="1"/>
  <c r="B75" i="9"/>
  <c r="A75" i="9" l="1"/>
  <c r="F75" i="9"/>
  <c r="H75" i="9" s="1"/>
  <c r="B76" i="9"/>
  <c r="A76" i="9" l="1"/>
  <c r="F76" i="9"/>
  <c r="H76" i="9" s="1"/>
  <c r="B77" i="9"/>
  <c r="A77" i="9" l="1"/>
  <c r="F77" i="9"/>
  <c r="H77" i="9" s="1"/>
  <c r="B78" i="9"/>
  <c r="A78" i="9" l="1"/>
  <c r="F78" i="9"/>
  <c r="H78" i="9" s="1"/>
  <c r="B79" i="9"/>
  <c r="A79" i="9" l="1"/>
  <c r="F79" i="9"/>
  <c r="H79" i="9" s="1"/>
  <c r="B80" i="9"/>
  <c r="A80" i="9" l="1"/>
  <c r="F80" i="9"/>
  <c r="H80" i="9" s="1"/>
  <c r="B81" i="9"/>
  <c r="A81" i="9" l="1"/>
  <c r="F81" i="9"/>
  <c r="H81" i="9" s="1"/>
  <c r="B82" i="9"/>
  <c r="A82" i="9" l="1"/>
  <c r="F82" i="9"/>
  <c r="H82" i="9" s="1"/>
  <c r="B83" i="9"/>
  <c r="A83" i="9" l="1"/>
  <c r="F83" i="9"/>
  <c r="H83" i="9" s="1"/>
  <c r="B84" i="9"/>
  <c r="A84" i="9" l="1"/>
  <c r="F84" i="9"/>
  <c r="H84" i="9" s="1"/>
  <c r="B85" i="9"/>
  <c r="A85" i="9" l="1"/>
  <c r="F85" i="9"/>
  <c r="H85" i="9" s="1"/>
  <c r="B86" i="9"/>
  <c r="A86" i="9" l="1"/>
  <c r="F86" i="9"/>
  <c r="H86" i="9" s="1"/>
  <c r="B87" i="9"/>
  <c r="A87" i="9" l="1"/>
  <c r="F87" i="9"/>
  <c r="H87" i="9" s="1"/>
  <c r="B88" i="9"/>
  <c r="A88" i="9" l="1"/>
  <c r="F88" i="9"/>
  <c r="H88" i="9" s="1"/>
  <c r="B89" i="9"/>
  <c r="A89" i="9" l="1"/>
  <c r="F89" i="9"/>
  <c r="H89" i="9" s="1"/>
  <c r="B90" i="9"/>
  <c r="A90" i="9" l="1"/>
  <c r="F90" i="9"/>
  <c r="H90" i="9" s="1"/>
  <c r="B91" i="9"/>
  <c r="A91" i="9" l="1"/>
  <c r="F91" i="9"/>
  <c r="H91" i="9" s="1"/>
  <c r="B92" i="9"/>
  <c r="A92" i="9" l="1"/>
  <c r="F92" i="9"/>
  <c r="H92" i="9" s="1"/>
  <c r="B93" i="9"/>
  <c r="A93" i="9" l="1"/>
  <c r="F93" i="9"/>
  <c r="H93" i="9" s="1"/>
  <c r="B94" i="9"/>
  <c r="A94" i="9" l="1"/>
  <c r="F94" i="9"/>
  <c r="H94" i="9" s="1"/>
  <c r="B95" i="9"/>
  <c r="A95" i="9" l="1"/>
  <c r="F95" i="9"/>
  <c r="H95" i="9" s="1"/>
  <c r="B96" i="9"/>
  <c r="A96" i="9" l="1"/>
  <c r="F96" i="9"/>
  <c r="H96" i="9" s="1"/>
  <c r="B97" i="9"/>
  <c r="A97" i="9" l="1"/>
  <c r="F97" i="9"/>
  <c r="H97" i="9" s="1"/>
  <c r="B98" i="9"/>
  <c r="A98" i="9" l="1"/>
  <c r="F98" i="9"/>
  <c r="H98" i="9" s="1"/>
  <c r="B99" i="9"/>
  <c r="A99" i="9" l="1"/>
  <c r="F99" i="9"/>
  <c r="H99" i="9" s="1"/>
  <c r="B100" i="9"/>
  <c r="A100" i="9" l="1"/>
  <c r="F100" i="9"/>
  <c r="H100" i="9" s="1"/>
  <c r="B101" i="9"/>
  <c r="A101" i="9" l="1"/>
  <c r="F101" i="9"/>
  <c r="H101" i="9" s="1"/>
  <c r="B102" i="9"/>
  <c r="A102" i="9" l="1"/>
  <c r="F102" i="9"/>
  <c r="H102" i="9" s="1"/>
  <c r="B103" i="9"/>
  <c r="A103" i="9" l="1"/>
  <c r="F103" i="9"/>
  <c r="H103" i="9" s="1"/>
  <c r="B104" i="9"/>
  <c r="A104" i="9" l="1"/>
  <c r="F104" i="9"/>
  <c r="H104" i="9" s="1"/>
  <c r="B105" i="9"/>
  <c r="A105" i="9" l="1"/>
  <c r="F105" i="9"/>
  <c r="H105" i="9" s="1"/>
  <c r="B106" i="9"/>
  <c r="A106" i="9" l="1"/>
  <c r="F106" i="9"/>
  <c r="H106" i="9" s="1"/>
  <c r="B107" i="9"/>
  <c r="A107" i="9" l="1"/>
  <c r="F107" i="9"/>
  <c r="H107" i="9" s="1"/>
  <c r="B108" i="9"/>
  <c r="A108" i="9" l="1"/>
  <c r="F108" i="9"/>
  <c r="H108" i="9" s="1"/>
  <c r="B109" i="9"/>
  <c r="A109" i="9" l="1"/>
  <c r="F109" i="9"/>
  <c r="H109" i="9" s="1"/>
  <c r="B110" i="9"/>
  <c r="A110" i="9" l="1"/>
  <c r="F110" i="9"/>
  <c r="H110" i="9" s="1"/>
  <c r="B111" i="9"/>
  <c r="A111" i="9" l="1"/>
  <c r="F111" i="9"/>
  <c r="H111" i="9" s="1"/>
  <c r="B112" i="9"/>
  <c r="A112" i="9" l="1"/>
  <c r="F112" i="9"/>
  <c r="H112" i="9" s="1"/>
  <c r="B113" i="9"/>
  <c r="A113" i="9" l="1"/>
  <c r="F113" i="9"/>
  <c r="H113" i="9" s="1"/>
  <c r="B114" i="9"/>
  <c r="A114" i="9" l="1"/>
  <c r="F114" i="9"/>
  <c r="H114" i="9" s="1"/>
  <c r="B115" i="9"/>
  <c r="A115" i="9" l="1"/>
  <c r="F115" i="9"/>
  <c r="H115" i="9" s="1"/>
  <c r="B116" i="9"/>
  <c r="A116" i="9" l="1"/>
  <c r="F116" i="9"/>
  <c r="H116" i="9" s="1"/>
  <c r="B117" i="9"/>
  <c r="A117" i="9" l="1"/>
  <c r="F117" i="9"/>
  <c r="H117" i="9" s="1"/>
  <c r="B118" i="9"/>
  <c r="A118" i="9" l="1"/>
  <c r="F118" i="9"/>
  <c r="H118" i="9" s="1"/>
  <c r="B119" i="9"/>
  <c r="A119" i="9" l="1"/>
  <c r="F119" i="9"/>
  <c r="H119" i="9" s="1"/>
  <c r="B120" i="9"/>
  <c r="A120" i="9" l="1"/>
  <c r="F120" i="9"/>
  <c r="H120" i="9" s="1"/>
  <c r="B121" i="9"/>
  <c r="A121" i="9" l="1"/>
  <c r="F121" i="9"/>
  <c r="H121" i="9" s="1"/>
  <c r="B122" i="9"/>
  <c r="A122" i="9" l="1"/>
  <c r="F122" i="9"/>
  <c r="H122" i="9" s="1"/>
  <c r="B123" i="9"/>
  <c r="A123" i="9" l="1"/>
  <c r="F123" i="9"/>
  <c r="H123" i="9" s="1"/>
  <c r="B124" i="9"/>
  <c r="A124" i="9" l="1"/>
  <c r="F124" i="9"/>
  <c r="H124" i="9" s="1"/>
  <c r="B125" i="9"/>
  <c r="A125" i="9" l="1"/>
  <c r="F125" i="9"/>
  <c r="H125" i="9" s="1"/>
  <c r="B126" i="9"/>
  <c r="A126" i="9" l="1"/>
  <c r="F126" i="9"/>
  <c r="H126" i="9" s="1"/>
  <c r="B127" i="9"/>
  <c r="A127" i="9" l="1"/>
  <c r="F127" i="9"/>
  <c r="H127" i="9" s="1"/>
  <c r="B128" i="9"/>
  <c r="A128" i="9" l="1"/>
  <c r="F128" i="9"/>
  <c r="H128" i="9" s="1"/>
  <c r="B129" i="9"/>
  <c r="A129" i="9" l="1"/>
  <c r="F129" i="9"/>
  <c r="H129" i="9" s="1"/>
  <c r="B130" i="9"/>
  <c r="A130" i="9" l="1"/>
  <c r="F130" i="9"/>
  <c r="H130" i="9" s="1"/>
  <c r="B131" i="9"/>
  <c r="A131" i="9" l="1"/>
  <c r="F131" i="9"/>
  <c r="H131" i="9" s="1"/>
  <c r="B132" i="9"/>
  <c r="A132" i="9" l="1"/>
  <c r="F132" i="9"/>
  <c r="H132" i="9" s="1"/>
  <c r="B133" i="9"/>
  <c r="A133" i="9" l="1"/>
  <c r="F133" i="9"/>
  <c r="H133" i="9" s="1"/>
  <c r="B134" i="9"/>
  <c r="A134" i="9" l="1"/>
  <c r="F134" i="9"/>
  <c r="H134" i="9" s="1"/>
  <c r="B135" i="9"/>
  <c r="A135" i="9" l="1"/>
  <c r="F135" i="9"/>
  <c r="H135" i="9" s="1"/>
  <c r="B136" i="9"/>
  <c r="A136" i="9" l="1"/>
  <c r="F136" i="9"/>
  <c r="H136" i="9" s="1"/>
  <c r="B137" i="9"/>
  <c r="A137" i="9" l="1"/>
  <c r="F137" i="9"/>
  <c r="H137" i="9" s="1"/>
  <c r="B138" i="9"/>
  <c r="A138" i="9" l="1"/>
  <c r="F138" i="9"/>
  <c r="H138" i="9" s="1"/>
  <c r="B139" i="9"/>
  <c r="A139" i="9" l="1"/>
  <c r="F139" i="9"/>
  <c r="H139" i="9" s="1"/>
  <c r="B140" i="9"/>
  <c r="A140" i="9" l="1"/>
  <c r="F140" i="9"/>
  <c r="H140" i="9" s="1"/>
  <c r="B141" i="9"/>
  <c r="A141" i="9" l="1"/>
  <c r="F141" i="9"/>
  <c r="H141" i="9" s="1"/>
  <c r="B142" i="9"/>
  <c r="A142" i="9" l="1"/>
  <c r="F142" i="9"/>
  <c r="H142" i="9" s="1"/>
  <c r="B143" i="9"/>
  <c r="A143" i="9" l="1"/>
  <c r="F143" i="9"/>
  <c r="H143" i="9" s="1"/>
  <c r="B144" i="9"/>
  <c r="A144" i="9" l="1"/>
  <c r="F144" i="9"/>
  <c r="H144" i="9" s="1"/>
  <c r="B145" i="9"/>
  <c r="A145" i="9" l="1"/>
  <c r="F145" i="9"/>
  <c r="H145" i="9" s="1"/>
  <c r="B146" i="9"/>
  <c r="A146" i="9" l="1"/>
  <c r="F146" i="9"/>
  <c r="H146" i="9" s="1"/>
  <c r="B147" i="9"/>
  <c r="A147" i="9" l="1"/>
  <c r="F147" i="9"/>
  <c r="H147" i="9" s="1"/>
  <c r="B148" i="9"/>
  <c r="A148" i="9" l="1"/>
  <c r="F148" i="9"/>
  <c r="H148" i="9" s="1"/>
  <c r="B149" i="9"/>
  <c r="A149" i="9" l="1"/>
  <c r="F149" i="9"/>
  <c r="H149" i="9" s="1"/>
  <c r="B150" i="9"/>
  <c r="A150" i="9" l="1"/>
  <c r="F150" i="9"/>
  <c r="H150" i="9" s="1"/>
  <c r="B151" i="9"/>
  <c r="A151" i="9" l="1"/>
  <c r="F151" i="9"/>
  <c r="H151" i="9" s="1"/>
  <c r="B152" i="9"/>
  <c r="A152" i="9" l="1"/>
  <c r="F152" i="9"/>
  <c r="H152" i="9" s="1"/>
  <c r="B153" i="9"/>
  <c r="A153" i="9" l="1"/>
  <c r="F153" i="9"/>
  <c r="H153" i="9" s="1"/>
  <c r="B154" i="9"/>
  <c r="A154" i="9" l="1"/>
  <c r="F154" i="9"/>
  <c r="H154" i="9" s="1"/>
  <c r="B155" i="9"/>
  <c r="A155" i="9" l="1"/>
  <c r="F155" i="9"/>
  <c r="H155" i="9" s="1"/>
  <c r="B156" i="9"/>
  <c r="A156" i="9" l="1"/>
  <c r="F156" i="9"/>
  <c r="H156" i="9" s="1"/>
  <c r="B157" i="9"/>
  <c r="A157" i="9" l="1"/>
  <c r="F157" i="9"/>
  <c r="H157" i="9" s="1"/>
  <c r="B158" i="9"/>
  <c r="A158" i="9" l="1"/>
  <c r="F158" i="9"/>
  <c r="H158" i="9" s="1"/>
  <c r="B159" i="9"/>
  <c r="A159" i="9" l="1"/>
  <c r="F159" i="9"/>
  <c r="H159" i="9" s="1"/>
  <c r="B160" i="9"/>
  <c r="A160" i="9" l="1"/>
  <c r="F160" i="9"/>
  <c r="H160" i="9" s="1"/>
  <c r="B161" i="9"/>
  <c r="A161" i="9" l="1"/>
  <c r="F161" i="9"/>
  <c r="H161" i="9" s="1"/>
  <c r="B162" i="9"/>
  <c r="A162" i="9" l="1"/>
  <c r="F162" i="9"/>
  <c r="H162" i="9" s="1"/>
  <c r="B163" i="9"/>
  <c r="A163" i="9" l="1"/>
  <c r="F163" i="9"/>
  <c r="H163" i="9" s="1"/>
  <c r="B164" i="9"/>
  <c r="A164" i="9" l="1"/>
  <c r="F164" i="9"/>
  <c r="H164" i="9" s="1"/>
  <c r="B165" i="9"/>
  <c r="A165" i="9" l="1"/>
  <c r="F165" i="9"/>
  <c r="H165" i="9" s="1"/>
  <c r="B166" i="9"/>
  <c r="A166" i="9" l="1"/>
  <c r="F166" i="9"/>
  <c r="H166" i="9" s="1"/>
  <c r="B167" i="9"/>
  <c r="A167" i="9" l="1"/>
  <c r="F167" i="9"/>
  <c r="H167" i="9" s="1"/>
  <c r="B168" i="9"/>
  <c r="A168" i="9" l="1"/>
  <c r="F168" i="9"/>
  <c r="H168" i="9" s="1"/>
  <c r="B169" i="9"/>
  <c r="A169" i="9" l="1"/>
  <c r="F169" i="9"/>
  <c r="H169" i="9" s="1"/>
  <c r="B170" i="9"/>
  <c r="A170" i="9" l="1"/>
  <c r="F170" i="9"/>
  <c r="H170" i="9" s="1"/>
  <c r="B171" i="9"/>
  <c r="A171" i="9" l="1"/>
  <c r="F171" i="9"/>
  <c r="H171" i="9" s="1"/>
  <c r="B172" i="9"/>
  <c r="A172" i="9" l="1"/>
  <c r="F172" i="9"/>
  <c r="H172" i="9" s="1"/>
  <c r="B173" i="9"/>
  <c r="A173" i="9" l="1"/>
  <c r="F173" i="9"/>
  <c r="H173" i="9" s="1"/>
  <c r="B174" i="9"/>
  <c r="A174" i="9" l="1"/>
  <c r="F174" i="9"/>
  <c r="H174" i="9" s="1"/>
  <c r="B175" i="9"/>
  <c r="A175" i="9" l="1"/>
  <c r="F175" i="9"/>
  <c r="H175" i="9" s="1"/>
  <c r="B176" i="9"/>
  <c r="A176" i="9" l="1"/>
  <c r="F176" i="9"/>
  <c r="H176" i="9" s="1"/>
  <c r="B177" i="9"/>
  <c r="A177" i="9" l="1"/>
  <c r="F177" i="9"/>
  <c r="H177" i="9" s="1"/>
  <c r="B178" i="9"/>
  <c r="A178" i="9" l="1"/>
  <c r="F178" i="9"/>
  <c r="H178" i="9" s="1"/>
  <c r="B179" i="9"/>
  <c r="A179" i="9" l="1"/>
  <c r="F179" i="9"/>
  <c r="H179" i="9" s="1"/>
  <c r="B180" i="9"/>
  <c r="A180" i="9" l="1"/>
  <c r="F180" i="9"/>
  <c r="H180" i="9" s="1"/>
  <c r="B181" i="9"/>
  <c r="A181" i="9" l="1"/>
  <c r="F181" i="9"/>
  <c r="H181" i="9" s="1"/>
  <c r="B182" i="9"/>
  <c r="A182" i="9" l="1"/>
  <c r="F182" i="9"/>
  <c r="H182" i="9" s="1"/>
  <c r="B183" i="9"/>
  <c r="A183" i="9" l="1"/>
  <c r="F183" i="9"/>
  <c r="H183" i="9" s="1"/>
  <c r="B184" i="9"/>
  <c r="A184" i="9" l="1"/>
  <c r="F184" i="9"/>
  <c r="H184" i="9" s="1"/>
  <c r="B185" i="9"/>
  <c r="A185" i="9" l="1"/>
  <c r="F185" i="9"/>
  <c r="H185" i="9" s="1"/>
  <c r="B186" i="9"/>
  <c r="A186" i="9" l="1"/>
  <c r="F186" i="9"/>
  <c r="H186" i="9" s="1"/>
  <c r="B187" i="9"/>
  <c r="A187" i="9" l="1"/>
  <c r="F187" i="9"/>
  <c r="H187" i="9" s="1"/>
  <c r="B188" i="9"/>
  <c r="A188" i="9" l="1"/>
  <c r="F188" i="9"/>
  <c r="H188" i="9" s="1"/>
  <c r="B189" i="9"/>
  <c r="A189" i="9" l="1"/>
  <c r="F189" i="9"/>
  <c r="H189" i="9" s="1"/>
  <c r="B190" i="9"/>
  <c r="A190" i="9" l="1"/>
  <c r="F190" i="9"/>
  <c r="H190" i="9" s="1"/>
  <c r="B191" i="9"/>
  <c r="A191" i="9" l="1"/>
  <c r="F191" i="9"/>
  <c r="H191" i="9" s="1"/>
  <c r="B192" i="9"/>
  <c r="A192" i="9" l="1"/>
  <c r="F192" i="9"/>
  <c r="H192" i="9" s="1"/>
  <c r="B193" i="9"/>
  <c r="A193" i="9" l="1"/>
  <c r="F193" i="9"/>
  <c r="H193" i="9" s="1"/>
  <c r="B194" i="9"/>
  <c r="A194" i="9" l="1"/>
  <c r="F194" i="9"/>
  <c r="H194" i="9" s="1"/>
  <c r="B195" i="9"/>
  <c r="A195" i="9" l="1"/>
  <c r="F195" i="9"/>
  <c r="H195" i="9" s="1"/>
  <c r="B196" i="9"/>
  <c r="A196" i="9" l="1"/>
  <c r="F196" i="9"/>
  <c r="H196" i="9" s="1"/>
  <c r="B197" i="9"/>
  <c r="A197" i="9" l="1"/>
  <c r="F197" i="9"/>
  <c r="H197" i="9" s="1"/>
  <c r="B198" i="9"/>
  <c r="A198" i="9" l="1"/>
  <c r="F198" i="9"/>
  <c r="H198" i="9" s="1"/>
  <c r="B199" i="9"/>
  <c r="A199" i="9" l="1"/>
  <c r="F199" i="9"/>
  <c r="H199" i="9" s="1"/>
  <c r="B200" i="9"/>
  <c r="A200" i="9" l="1"/>
  <c r="F200" i="9"/>
  <c r="H200" i="9" s="1"/>
  <c r="B201" i="9"/>
  <c r="A201" i="9" l="1"/>
  <c r="F201" i="9"/>
  <c r="H201" i="9" s="1"/>
  <c r="B202" i="9"/>
  <c r="A202" i="9" l="1"/>
  <c r="F202" i="9"/>
  <c r="H202" i="9" s="1"/>
  <c r="B203" i="9"/>
  <c r="A203" i="9" l="1"/>
  <c r="F203" i="9"/>
  <c r="H203" i="9" s="1"/>
  <c r="B204" i="9"/>
  <c r="A204" i="9" l="1"/>
  <c r="F204" i="9"/>
  <c r="H204" i="9" s="1"/>
  <c r="B205" i="9"/>
  <c r="A205" i="9" l="1"/>
  <c r="F205" i="9"/>
  <c r="H205" i="9" s="1"/>
  <c r="B206" i="9"/>
  <c r="A206" i="9" l="1"/>
  <c r="F206" i="9"/>
  <c r="H206" i="9" s="1"/>
  <c r="B207" i="9"/>
  <c r="A207" i="9" l="1"/>
  <c r="F207" i="9"/>
  <c r="H207" i="9" s="1"/>
  <c r="B208" i="9"/>
  <c r="A208" i="9" l="1"/>
  <c r="F208" i="9"/>
  <c r="H208" i="9" s="1"/>
  <c r="B209" i="9"/>
  <c r="A209" i="9" l="1"/>
  <c r="F209" i="9"/>
  <c r="H209" i="9" s="1"/>
  <c r="B210" i="9"/>
  <c r="A210" i="9" l="1"/>
  <c r="F210" i="9"/>
  <c r="H210" i="9" s="1"/>
  <c r="B211" i="9"/>
  <c r="A211" i="9" l="1"/>
  <c r="F211" i="9"/>
  <c r="H211" i="9" s="1"/>
  <c r="B212" i="9"/>
  <c r="A212" i="9" l="1"/>
  <c r="F212" i="9"/>
  <c r="H212" i="9" s="1"/>
  <c r="B213" i="9"/>
  <c r="A213" i="9" l="1"/>
  <c r="F213" i="9"/>
  <c r="H213" i="9" s="1"/>
  <c r="B214" i="9"/>
  <c r="A214" i="9" l="1"/>
  <c r="F214" i="9"/>
  <c r="H214" i="9" s="1"/>
  <c r="B215" i="9"/>
  <c r="A215" i="9" l="1"/>
  <c r="F215" i="9"/>
  <c r="H215" i="9" s="1"/>
  <c r="B216" i="9"/>
  <c r="A216" i="9" l="1"/>
  <c r="F216" i="9"/>
  <c r="H216" i="9" s="1"/>
  <c r="B217" i="9"/>
  <c r="A217" i="9" l="1"/>
  <c r="F217" i="9"/>
  <c r="H217" i="9" s="1"/>
  <c r="B218" i="9"/>
  <c r="A218" i="9" l="1"/>
  <c r="F218" i="9"/>
  <c r="H218" i="9" s="1"/>
  <c r="B219" i="9"/>
  <c r="A219" i="9" l="1"/>
  <c r="F219" i="9"/>
  <c r="H219" i="9" s="1"/>
  <c r="B220" i="9"/>
  <c r="A220" i="9" l="1"/>
  <c r="F220" i="9"/>
  <c r="H220" i="9" s="1"/>
  <c r="B221" i="9"/>
  <c r="A221" i="9" l="1"/>
  <c r="F221" i="9"/>
  <c r="H221" i="9" s="1"/>
  <c r="B222" i="9"/>
  <c r="A222" i="9" l="1"/>
  <c r="F222" i="9"/>
  <c r="H222" i="9" s="1"/>
  <c r="B223" i="9"/>
  <c r="A223" i="9" l="1"/>
  <c r="F223" i="9"/>
  <c r="H223" i="9" s="1"/>
  <c r="B224" i="9"/>
  <c r="A224" i="9" l="1"/>
  <c r="F224" i="9"/>
  <c r="H224" i="9" s="1"/>
  <c r="B225" i="9"/>
  <c r="A225" i="9" l="1"/>
  <c r="F225" i="9"/>
  <c r="H225" i="9" s="1"/>
  <c r="B226" i="9"/>
  <c r="A226" i="9" l="1"/>
  <c r="F226" i="9"/>
  <c r="H226" i="9" s="1"/>
  <c r="B227" i="9"/>
  <c r="A227" i="9" l="1"/>
  <c r="F227" i="9"/>
  <c r="H227" i="9" s="1"/>
  <c r="B228" i="9"/>
  <c r="A228" i="9" l="1"/>
  <c r="F228" i="9"/>
  <c r="H228" i="9" s="1"/>
  <c r="B229" i="9"/>
  <c r="A229" i="9" l="1"/>
  <c r="F229" i="9"/>
  <c r="H229" i="9" s="1"/>
  <c r="B230" i="9"/>
  <c r="A230" i="9" l="1"/>
  <c r="F230" i="9"/>
  <c r="H230" i="9" s="1"/>
  <c r="B231" i="9"/>
  <c r="A231" i="9" l="1"/>
  <c r="F231" i="9"/>
  <c r="H231" i="9" s="1"/>
  <c r="B232" i="9"/>
  <c r="A232" i="9" l="1"/>
  <c r="F232" i="9"/>
  <c r="H232" i="9" s="1"/>
  <c r="B233" i="9"/>
  <c r="A233" i="9" l="1"/>
  <c r="F233" i="9"/>
  <c r="H233" i="9" s="1"/>
  <c r="B234" i="9"/>
  <c r="A234" i="9" l="1"/>
  <c r="F234" i="9"/>
  <c r="H234" i="9" s="1"/>
  <c r="B235" i="9"/>
  <c r="A235" i="9" l="1"/>
  <c r="F235" i="9"/>
  <c r="H235" i="9" s="1"/>
  <c r="B236" i="9"/>
  <c r="A236" i="9" l="1"/>
  <c r="F236" i="9"/>
  <c r="H236" i="9" s="1"/>
  <c r="B237" i="9"/>
  <c r="A237" i="9" l="1"/>
  <c r="F237" i="9"/>
  <c r="H237" i="9" s="1"/>
  <c r="B238" i="9"/>
  <c r="A238" i="9" l="1"/>
  <c r="F238" i="9"/>
  <c r="H238" i="9" s="1"/>
  <c r="B239" i="9"/>
  <c r="A239" i="9" l="1"/>
  <c r="F239" i="9"/>
  <c r="H239" i="9" s="1"/>
  <c r="B240" i="9"/>
  <c r="A240" i="9" l="1"/>
  <c r="F240" i="9"/>
  <c r="H240" i="9" s="1"/>
  <c r="B241" i="9"/>
  <c r="A241" i="9" l="1"/>
  <c r="F241" i="9"/>
  <c r="H241" i="9" s="1"/>
  <c r="B242" i="9"/>
  <c r="A242" i="9" l="1"/>
  <c r="F242" i="9"/>
  <c r="H242" i="9" s="1"/>
  <c r="B243" i="9"/>
  <c r="A243" i="9" l="1"/>
  <c r="F243" i="9"/>
  <c r="H243" i="9" s="1"/>
  <c r="B244" i="9"/>
  <c r="A244" i="9" l="1"/>
  <c r="F244" i="9"/>
  <c r="H244" i="9" s="1"/>
  <c r="B245" i="9"/>
  <c r="A245" i="9" l="1"/>
  <c r="F245" i="9"/>
  <c r="H245" i="9" s="1"/>
  <c r="B246" i="9"/>
  <c r="A246" i="9" l="1"/>
  <c r="F246" i="9"/>
  <c r="H246" i="9" s="1"/>
  <c r="B247" i="9"/>
  <c r="A247" i="9" l="1"/>
  <c r="F247" i="9"/>
  <c r="H247" i="9" s="1"/>
  <c r="B248" i="9"/>
  <c r="A248" i="9" l="1"/>
  <c r="F248" i="9"/>
  <c r="H248" i="9" s="1"/>
  <c r="B249" i="9"/>
  <c r="A249" i="9" l="1"/>
  <c r="F249" i="9"/>
  <c r="H249" i="9" s="1"/>
  <c r="B250" i="9"/>
  <c r="A250" i="9" l="1"/>
  <c r="F250" i="9"/>
  <c r="H250" i="9" s="1"/>
  <c r="B251" i="9"/>
  <c r="A251" i="9" l="1"/>
  <c r="F251" i="9"/>
  <c r="H251" i="9" s="1"/>
  <c r="B252" i="9"/>
  <c r="A252" i="9" l="1"/>
  <c r="F252" i="9"/>
  <c r="H252" i="9" s="1"/>
  <c r="B253" i="9"/>
  <c r="A253" i="9" l="1"/>
  <c r="F253" i="9"/>
  <c r="H253" i="9" s="1"/>
  <c r="B254" i="9"/>
  <c r="A254" i="9" l="1"/>
  <c r="F254" i="9"/>
  <c r="H254" i="9" s="1"/>
  <c r="B255" i="9"/>
  <c r="A255" i="9" l="1"/>
  <c r="F255" i="9"/>
  <c r="H255" i="9" s="1"/>
  <c r="B256" i="9"/>
  <c r="A256" i="9" l="1"/>
  <c r="F256" i="9"/>
  <c r="H256" i="9" s="1"/>
  <c r="B257" i="9"/>
  <c r="A257" i="9" l="1"/>
  <c r="F257" i="9"/>
  <c r="H257" i="9" s="1"/>
  <c r="B258" i="9"/>
  <c r="A258" i="9" l="1"/>
  <c r="F258" i="9"/>
  <c r="H258" i="9" s="1"/>
  <c r="B259" i="9"/>
  <c r="A259" i="9" l="1"/>
  <c r="F259" i="9"/>
  <c r="H259" i="9" s="1"/>
  <c r="B260" i="9"/>
  <c r="A260" i="9" l="1"/>
  <c r="F260" i="9"/>
  <c r="H260" i="9" s="1"/>
  <c r="B261" i="9"/>
  <c r="A261" i="9" l="1"/>
  <c r="F261" i="9"/>
  <c r="H261" i="9" s="1"/>
  <c r="B262" i="9"/>
  <c r="A262" i="9" l="1"/>
  <c r="F262" i="9"/>
  <c r="H262" i="9" s="1"/>
  <c r="B263" i="9"/>
  <c r="A263" i="9" l="1"/>
  <c r="F263" i="9"/>
  <c r="H263" i="9" s="1"/>
  <c r="B264" i="9"/>
  <c r="A264" i="9" l="1"/>
  <c r="F264" i="9"/>
  <c r="H264" i="9" s="1"/>
  <c r="B265" i="9"/>
  <c r="A265" i="9" l="1"/>
  <c r="F265" i="9"/>
  <c r="H265" i="9" s="1"/>
  <c r="B266" i="9"/>
  <c r="A266" i="9" l="1"/>
  <c r="F266" i="9"/>
  <c r="H266" i="9" s="1"/>
  <c r="B267" i="9"/>
  <c r="A267" i="9" l="1"/>
  <c r="F267" i="9"/>
  <c r="H267" i="9" s="1"/>
  <c r="B268" i="9"/>
  <c r="A268" i="9" l="1"/>
  <c r="F268" i="9"/>
  <c r="H268" i="9" s="1"/>
  <c r="B269" i="9"/>
  <c r="A269" i="9" l="1"/>
  <c r="F269" i="9"/>
  <c r="H269" i="9" s="1"/>
  <c r="B270" i="9"/>
  <c r="A270" i="9" l="1"/>
  <c r="F270" i="9"/>
  <c r="H270" i="9" s="1"/>
  <c r="B271" i="9"/>
  <c r="A271" i="9" l="1"/>
  <c r="F271" i="9"/>
  <c r="H271" i="9" s="1"/>
  <c r="B272" i="9"/>
  <c r="A272" i="9" l="1"/>
  <c r="F272" i="9"/>
  <c r="H272" i="9" s="1"/>
  <c r="B273" i="9"/>
  <c r="A273" i="9" l="1"/>
  <c r="F273" i="9"/>
  <c r="H273" i="9" s="1"/>
  <c r="B274" i="9"/>
  <c r="A274" i="9" l="1"/>
  <c r="F274" i="9"/>
  <c r="H274" i="9" s="1"/>
  <c r="B275" i="9"/>
  <c r="A275" i="9" l="1"/>
  <c r="F275" i="9"/>
  <c r="H275" i="9" s="1"/>
  <c r="B276" i="9"/>
  <c r="A276" i="9" l="1"/>
  <c r="F276" i="9"/>
  <c r="H276" i="9" s="1"/>
  <c r="B277" i="9"/>
  <c r="A277" i="9" l="1"/>
  <c r="F277" i="9"/>
  <c r="H277" i="9" s="1"/>
  <c r="B278" i="9"/>
  <c r="A278" i="9" l="1"/>
  <c r="F278" i="9"/>
  <c r="H278" i="9" s="1"/>
  <c r="B279" i="9"/>
  <c r="A279" i="9" l="1"/>
  <c r="F279" i="9"/>
  <c r="H279" i="9" s="1"/>
  <c r="B280" i="9"/>
  <c r="A280" i="9" l="1"/>
  <c r="F280" i="9"/>
  <c r="H280" i="9" s="1"/>
  <c r="B281" i="9"/>
  <c r="A281" i="9" l="1"/>
  <c r="F281" i="9"/>
  <c r="H281" i="9" s="1"/>
  <c r="B282" i="9"/>
  <c r="A282" i="9" l="1"/>
  <c r="F282" i="9"/>
  <c r="H282" i="9" s="1"/>
  <c r="B283" i="9"/>
  <c r="A283" i="9" l="1"/>
  <c r="F283" i="9"/>
  <c r="H283" i="9" s="1"/>
  <c r="B284" i="9"/>
  <c r="A284" i="9" l="1"/>
  <c r="F284" i="9"/>
  <c r="H284" i="9" s="1"/>
  <c r="B285" i="9"/>
  <c r="A285" i="9" l="1"/>
  <c r="F285" i="9"/>
  <c r="H285" i="9" s="1"/>
  <c r="B286" i="9"/>
  <c r="A286" i="9" l="1"/>
  <c r="F286" i="9"/>
  <c r="H286" i="9" s="1"/>
  <c r="B287" i="9"/>
  <c r="A287" i="9" l="1"/>
  <c r="F287" i="9"/>
  <c r="H287" i="9" s="1"/>
  <c r="B288" i="9"/>
  <c r="A288" i="9" l="1"/>
  <c r="F288" i="9"/>
  <c r="H288" i="9" s="1"/>
  <c r="B289" i="9"/>
  <c r="A289" i="9" l="1"/>
  <c r="F289" i="9"/>
  <c r="H289" i="9" s="1"/>
  <c r="B290" i="9"/>
  <c r="A290" i="9" l="1"/>
  <c r="F290" i="9"/>
  <c r="H290" i="9" s="1"/>
  <c r="B291" i="9"/>
  <c r="A291" i="9" l="1"/>
  <c r="F291" i="9"/>
  <c r="H291" i="9" s="1"/>
  <c r="B292" i="9"/>
  <c r="A292" i="9" l="1"/>
  <c r="F292" i="9"/>
  <c r="H292" i="9" s="1"/>
  <c r="B293" i="9"/>
  <c r="A293" i="9" l="1"/>
  <c r="F293" i="9"/>
  <c r="H293" i="9" s="1"/>
  <c r="B294" i="9"/>
  <c r="A294" i="9" l="1"/>
  <c r="F294" i="9"/>
  <c r="H294" i="9" s="1"/>
  <c r="B295" i="9"/>
  <c r="A295" i="9" l="1"/>
  <c r="F295" i="9"/>
  <c r="H295" i="9" s="1"/>
  <c r="B296" i="9"/>
  <c r="A296" i="9" l="1"/>
  <c r="F296" i="9"/>
  <c r="H296" i="9" s="1"/>
  <c r="B297" i="9"/>
  <c r="A297" i="9" l="1"/>
  <c r="F297" i="9"/>
  <c r="H297" i="9" s="1"/>
  <c r="B298" i="9"/>
  <c r="A298" i="9" l="1"/>
  <c r="F298" i="9"/>
  <c r="H298" i="9" s="1"/>
  <c r="B299" i="9"/>
  <c r="A299" i="9" l="1"/>
  <c r="F299" i="9"/>
  <c r="H299" i="9" s="1"/>
  <c r="B300" i="9"/>
  <c r="A300" i="9" l="1"/>
  <c r="F300" i="9"/>
  <c r="H300" i="9" s="1"/>
  <c r="B301" i="9"/>
  <c r="A301" i="9" l="1"/>
  <c r="F301" i="9"/>
  <c r="H301" i="9" s="1"/>
  <c r="B302" i="9"/>
  <c r="A302" i="9" l="1"/>
  <c r="F302" i="9"/>
  <c r="H302" i="9" s="1"/>
  <c r="B303" i="9"/>
  <c r="A303" i="9" l="1"/>
  <c r="F303" i="9"/>
  <c r="H303" i="9" s="1"/>
  <c r="B304" i="9"/>
  <c r="A304" i="9" l="1"/>
  <c r="F304" i="9"/>
  <c r="H304" i="9" s="1"/>
  <c r="B305" i="9"/>
  <c r="A305" i="9" l="1"/>
  <c r="F305" i="9"/>
  <c r="H305" i="9" s="1"/>
  <c r="B306" i="9"/>
  <c r="A306" i="9" l="1"/>
  <c r="F306" i="9"/>
  <c r="H306" i="9" s="1"/>
  <c r="B307" i="9"/>
  <c r="A307" i="9" l="1"/>
  <c r="F307" i="9"/>
  <c r="H307" i="9" s="1"/>
  <c r="B308" i="9"/>
  <c r="A308" i="9" l="1"/>
  <c r="F308" i="9"/>
  <c r="H308" i="9" s="1"/>
  <c r="B309" i="9"/>
  <c r="A309" i="9" l="1"/>
  <c r="F309" i="9"/>
  <c r="H309" i="9" s="1"/>
  <c r="B310" i="9"/>
  <c r="A310" i="9" l="1"/>
  <c r="F310" i="9"/>
  <c r="H310" i="9" s="1"/>
  <c r="B311" i="9"/>
  <c r="A311" i="9" l="1"/>
  <c r="F311" i="9"/>
  <c r="H311" i="9" s="1"/>
  <c r="B312" i="9"/>
  <c r="A312" i="9" l="1"/>
  <c r="F312" i="9"/>
  <c r="H312" i="9" s="1"/>
  <c r="B313" i="9"/>
  <c r="A313" i="9" l="1"/>
  <c r="F313" i="9"/>
  <c r="H313" i="9" s="1"/>
  <c r="B314" i="9"/>
  <c r="A314" i="9" l="1"/>
  <c r="F314" i="9"/>
  <c r="H314" i="9" s="1"/>
  <c r="B315" i="9"/>
  <c r="A315" i="9" l="1"/>
  <c r="F315" i="9"/>
  <c r="H315" i="9" s="1"/>
  <c r="B316" i="9"/>
  <c r="A316" i="9" l="1"/>
  <c r="F316" i="9"/>
  <c r="H316" i="9" s="1"/>
  <c r="B317" i="9"/>
  <c r="A317" i="9" l="1"/>
  <c r="F317" i="9"/>
  <c r="H317" i="9" s="1"/>
  <c r="B318" i="9"/>
  <c r="A318" i="9" l="1"/>
  <c r="F318" i="9"/>
  <c r="H318" i="9" s="1"/>
  <c r="B319" i="9"/>
  <c r="A319" i="9" l="1"/>
  <c r="F319" i="9"/>
  <c r="H319" i="9" s="1"/>
  <c r="B320" i="9"/>
  <c r="A320" i="9" l="1"/>
  <c r="F320" i="9"/>
  <c r="H320" i="9" s="1"/>
  <c r="B321" i="9"/>
  <c r="A321" i="9" l="1"/>
  <c r="F321" i="9"/>
  <c r="H321" i="9" s="1"/>
  <c r="B322" i="9"/>
  <c r="A322" i="9" l="1"/>
  <c r="F322" i="9"/>
  <c r="H322" i="9" s="1"/>
  <c r="B323" i="9"/>
  <c r="A323" i="9" l="1"/>
  <c r="F323" i="9"/>
  <c r="H323" i="9" s="1"/>
  <c r="B324" i="9"/>
  <c r="A324" i="9" l="1"/>
  <c r="F324" i="9"/>
  <c r="H324" i="9" s="1"/>
  <c r="B325" i="9"/>
  <c r="A325" i="9" l="1"/>
  <c r="F325" i="9"/>
  <c r="H325" i="9" s="1"/>
  <c r="B326" i="9"/>
  <c r="A326" i="9" l="1"/>
  <c r="F326" i="9"/>
  <c r="H326" i="9" s="1"/>
  <c r="B327" i="9"/>
  <c r="A327" i="9" l="1"/>
  <c r="F327" i="9"/>
  <c r="H327" i="9" s="1"/>
  <c r="B328" i="9"/>
  <c r="A328" i="9" l="1"/>
  <c r="F328" i="9"/>
  <c r="H328" i="9" s="1"/>
  <c r="B329" i="9"/>
  <c r="A329" i="9" l="1"/>
  <c r="F329" i="9"/>
  <c r="H329" i="9" s="1"/>
  <c r="B330" i="9"/>
  <c r="A330" i="9" l="1"/>
  <c r="F330" i="9"/>
  <c r="H330" i="9" s="1"/>
  <c r="B331" i="9"/>
  <c r="A331" i="9" l="1"/>
  <c r="F331" i="9"/>
  <c r="H331" i="9" s="1"/>
  <c r="B332" i="9"/>
  <c r="A332" i="9" l="1"/>
  <c r="F332" i="9"/>
  <c r="H332" i="9" s="1"/>
  <c r="B333" i="9"/>
  <c r="A333" i="9" l="1"/>
  <c r="F333" i="9"/>
  <c r="H333" i="9" s="1"/>
  <c r="B334" i="9"/>
  <c r="A334" i="9" l="1"/>
  <c r="F334" i="9"/>
  <c r="H334" i="9" s="1"/>
  <c r="B335" i="9"/>
  <c r="A335" i="9" l="1"/>
  <c r="F335" i="9"/>
  <c r="H335" i="9" s="1"/>
  <c r="B336" i="9"/>
  <c r="A336" i="9" l="1"/>
  <c r="F336" i="9"/>
  <c r="H336" i="9" s="1"/>
  <c r="B337" i="9"/>
  <c r="A337" i="9" l="1"/>
  <c r="F337" i="9"/>
  <c r="H337" i="9" s="1"/>
  <c r="B338" i="9"/>
  <c r="A338" i="9" l="1"/>
  <c r="F338" i="9"/>
  <c r="H338" i="9" s="1"/>
  <c r="B339" i="9"/>
  <c r="A339" i="9" l="1"/>
  <c r="F339" i="9"/>
  <c r="H339" i="9" s="1"/>
  <c r="B340" i="9"/>
  <c r="A340" i="9" l="1"/>
  <c r="F340" i="9"/>
  <c r="H340" i="9" s="1"/>
  <c r="B341" i="9"/>
  <c r="A341" i="9" l="1"/>
  <c r="F341" i="9"/>
  <c r="H341" i="9" s="1"/>
  <c r="B342" i="9"/>
  <c r="A342" i="9" l="1"/>
  <c r="F342" i="9"/>
  <c r="H342" i="9" s="1"/>
  <c r="B343" i="9"/>
  <c r="A343" i="9" l="1"/>
  <c r="F343" i="9"/>
  <c r="H343" i="9" s="1"/>
  <c r="B344" i="9"/>
  <c r="A344" i="9" l="1"/>
  <c r="F344" i="9"/>
  <c r="H344" i="9" s="1"/>
  <c r="B345" i="9"/>
  <c r="A345" i="9" l="1"/>
  <c r="F345" i="9"/>
  <c r="H345" i="9" s="1"/>
  <c r="B346" i="9"/>
  <c r="A346" i="9" l="1"/>
  <c r="F346" i="9"/>
  <c r="H346" i="9" s="1"/>
  <c r="B347" i="9"/>
  <c r="A347" i="9" l="1"/>
  <c r="F347" i="9"/>
  <c r="H347" i="9" s="1"/>
  <c r="B348" i="9"/>
  <c r="A348" i="9" l="1"/>
  <c r="F348" i="9"/>
  <c r="H348" i="9" s="1"/>
  <c r="B349" i="9"/>
  <c r="A349" i="9" l="1"/>
  <c r="F349" i="9"/>
  <c r="H349" i="9" s="1"/>
  <c r="B350" i="9"/>
  <c r="A350" i="9" l="1"/>
  <c r="F350" i="9"/>
  <c r="H350" i="9" s="1"/>
  <c r="B351" i="9"/>
  <c r="A351" i="9" l="1"/>
  <c r="F351" i="9"/>
  <c r="H351" i="9" s="1"/>
  <c r="B352" i="9"/>
  <c r="A352" i="9" l="1"/>
  <c r="F352" i="9"/>
  <c r="H352" i="9" s="1"/>
  <c r="B353" i="9"/>
  <c r="A353" i="9" l="1"/>
  <c r="F353" i="9"/>
  <c r="H353" i="9" s="1"/>
  <c r="B354" i="9"/>
  <c r="A354" i="9" l="1"/>
  <c r="F354" i="9"/>
  <c r="H354" i="9" s="1"/>
  <c r="B355" i="9"/>
  <c r="A355" i="9" l="1"/>
  <c r="F355" i="9"/>
  <c r="H355" i="9" s="1"/>
  <c r="B356" i="9"/>
  <c r="B357" i="9" s="1"/>
  <c r="B358" i="9" s="1"/>
  <c r="B359" i="9" s="1"/>
  <c r="B360" i="9" s="1"/>
  <c r="B361" i="9" s="1"/>
  <c r="B362" i="9" s="1"/>
  <c r="A356" i="9" l="1"/>
  <c r="A357" i="9" s="1"/>
  <c r="F356" i="9"/>
  <c r="H356" i="9" s="1"/>
  <c r="B363" i="9"/>
  <c r="A358" i="9" l="1"/>
  <c r="F358" i="9"/>
  <c r="H358" i="9" s="1"/>
  <c r="A363" i="9"/>
  <c r="F357" i="9"/>
  <c r="H357" i="9" s="1"/>
  <c r="B364" i="9"/>
  <c r="B365" i="9" s="1"/>
  <c r="B366" i="9" s="1"/>
  <c r="B367" i="9" s="1"/>
  <c r="B368" i="9" s="1"/>
  <c r="B369" i="9" s="1"/>
  <c r="B370" i="9" s="1"/>
  <c r="B371" i="9" s="1"/>
  <c r="B372" i="9" s="1"/>
  <c r="B373" i="9" s="1"/>
  <c r="B374" i="9" s="1"/>
  <c r="B375" i="9" s="1"/>
  <c r="B376" i="9" s="1"/>
  <c r="B377" i="9" s="1"/>
  <c r="B378" i="9" s="1"/>
  <c r="B379" i="9" s="1"/>
  <c r="B380" i="9" s="1"/>
  <c r="B381" i="9" s="1"/>
  <c r="B382" i="9" s="1"/>
  <c r="B383" i="9" s="1"/>
  <c r="B384" i="9" s="1"/>
  <c r="B385" i="9" s="1"/>
  <c r="B386" i="9" s="1"/>
  <c r="B387" i="9" s="1"/>
  <c r="B388" i="9" s="1"/>
  <c r="B389" i="9" s="1"/>
  <c r="B390" i="9" s="1"/>
  <c r="B391" i="9" s="1"/>
  <c r="B392" i="9" s="1"/>
  <c r="B393" i="9" s="1"/>
  <c r="A359" i="9" l="1"/>
  <c r="F359" i="9"/>
  <c r="H359" i="9" s="1"/>
  <c r="A364" i="9"/>
  <c r="A365" i="9" s="1"/>
  <c r="F364" i="9"/>
  <c r="H364" i="9" s="1"/>
  <c r="A360" i="9" l="1"/>
  <c r="F360" i="9"/>
  <c r="H360" i="9" s="1"/>
  <c r="A366" i="9"/>
  <c r="F366" i="9"/>
  <c r="H366" i="9" s="1"/>
  <c r="F365" i="9"/>
  <c r="H365" i="9" s="1"/>
  <c r="A361" i="9" l="1"/>
  <c r="F361" i="9"/>
  <c r="H361" i="9" s="1"/>
  <c r="A367" i="9"/>
  <c r="F367" i="9"/>
  <c r="H367" i="9" s="1"/>
  <c r="B394" i="9"/>
  <c r="A362" i="9" l="1"/>
  <c r="F363" i="9" s="1"/>
  <c r="H363" i="9" s="1"/>
  <c r="F362" i="9"/>
  <c r="H362" i="9" s="1"/>
  <c r="A368" i="9"/>
  <c r="F368" i="9"/>
  <c r="H368" i="9" s="1"/>
  <c r="B395" i="9"/>
  <c r="A369" i="9" l="1"/>
  <c r="F369" i="9"/>
  <c r="H369" i="9" s="1"/>
  <c r="B396" i="9"/>
  <c r="A370" i="9" l="1"/>
  <c r="F370" i="9"/>
  <c r="H370" i="9" s="1"/>
  <c r="B397" i="9"/>
  <c r="A371" i="9" l="1"/>
  <c r="F371" i="9"/>
  <c r="H371" i="9" s="1"/>
  <c r="B398" i="9"/>
  <c r="A372" i="9" l="1"/>
  <c r="F372" i="9"/>
  <c r="H372" i="9" s="1"/>
  <c r="B399" i="9"/>
  <c r="A373" i="9" l="1"/>
  <c r="F373" i="9"/>
  <c r="H373" i="9" s="1"/>
  <c r="B400" i="9"/>
  <c r="A374" i="9" l="1"/>
  <c r="F374" i="9"/>
  <c r="H374" i="9" s="1"/>
  <c r="B401" i="9"/>
  <c r="A375" i="9" l="1"/>
  <c r="F375" i="9"/>
  <c r="H375" i="9" s="1"/>
  <c r="B402" i="9"/>
  <c r="A376" i="9" l="1"/>
  <c r="F376" i="9"/>
  <c r="H376" i="9" s="1"/>
  <c r="B403" i="9"/>
  <c r="A377" i="9" l="1"/>
  <c r="F377" i="9"/>
  <c r="H377" i="9" s="1"/>
  <c r="B404" i="9"/>
  <c r="A378" i="9" l="1"/>
  <c r="F378" i="9"/>
  <c r="H378" i="9" s="1"/>
  <c r="B405" i="9"/>
  <c r="A379" i="9" l="1"/>
  <c r="F379" i="9"/>
  <c r="H379" i="9" s="1"/>
  <c r="B406" i="9"/>
  <c r="A380" i="9" l="1"/>
  <c r="F380" i="9"/>
  <c r="H380" i="9" s="1"/>
  <c r="B407" i="9"/>
  <c r="A381" i="9" l="1"/>
  <c r="F381" i="9"/>
  <c r="H381" i="9" s="1"/>
  <c r="B408" i="9"/>
  <c r="A382" i="9" l="1"/>
  <c r="F382" i="9"/>
  <c r="H382" i="9" s="1"/>
  <c r="B409" i="9"/>
  <c r="A383" i="9" l="1"/>
  <c r="F383" i="9"/>
  <c r="H383" i="9" s="1"/>
  <c r="B410" i="9"/>
  <c r="A384" i="9" l="1"/>
  <c r="F384" i="9"/>
  <c r="H384" i="9" s="1"/>
  <c r="B411" i="9"/>
  <c r="A385" i="9" l="1"/>
  <c r="F385" i="9"/>
  <c r="H385" i="9" s="1"/>
  <c r="B412" i="9"/>
  <c r="A386" i="9" l="1"/>
  <c r="F386" i="9"/>
  <c r="H386" i="9" s="1"/>
  <c r="B413" i="9"/>
  <c r="A387" i="9" l="1"/>
  <c r="F387" i="9"/>
  <c r="H387" i="9" s="1"/>
  <c r="B414" i="9"/>
  <c r="A388" i="9" l="1"/>
  <c r="F388" i="9"/>
  <c r="H388" i="9" s="1"/>
  <c r="B415" i="9"/>
  <c r="A389" i="9" l="1"/>
  <c r="F389" i="9"/>
  <c r="H389" i="9" s="1"/>
  <c r="A394" i="9"/>
  <c r="B416" i="9"/>
  <c r="A395" i="9" l="1"/>
  <c r="F395" i="9"/>
  <c r="H395" i="9" s="1"/>
  <c r="A390" i="9"/>
  <c r="F390" i="9"/>
  <c r="H390" i="9" s="1"/>
  <c r="B417" i="9"/>
  <c r="A391" i="9" l="1"/>
  <c r="F391" i="9"/>
  <c r="H391" i="9" s="1"/>
  <c r="A396" i="9"/>
  <c r="F396" i="9"/>
  <c r="H396" i="9" s="1"/>
  <c r="B418" i="9"/>
  <c r="F397" i="9" l="1"/>
  <c r="H397" i="9" s="1"/>
  <c r="A397" i="9"/>
  <c r="A392" i="9"/>
  <c r="F392" i="9"/>
  <c r="H392" i="9" s="1"/>
  <c r="B419" i="9"/>
  <c r="A393" i="9" l="1"/>
  <c r="F394" i="9" s="1"/>
  <c r="H394" i="9" s="1"/>
  <c r="F393" i="9"/>
  <c r="H393" i="9" s="1"/>
  <c r="A398" i="9"/>
  <c r="F398" i="9"/>
  <c r="H398" i="9" s="1"/>
  <c r="B420" i="9"/>
  <c r="A399" i="9" l="1"/>
  <c r="F399" i="9"/>
  <c r="H399" i="9" s="1"/>
  <c r="B421" i="9"/>
  <c r="A400" i="9" l="1"/>
  <c r="F400" i="9"/>
  <c r="H400" i="9" s="1"/>
  <c r="B422" i="9"/>
  <c r="F401" i="9" l="1"/>
  <c r="H401" i="9" s="1"/>
  <c r="A401" i="9"/>
  <c r="B423" i="9"/>
  <c r="A402" i="9" l="1"/>
  <c r="F402" i="9"/>
  <c r="H402" i="9" s="1"/>
  <c r="B424" i="9"/>
  <c r="A403" i="9" l="1"/>
  <c r="F403" i="9"/>
  <c r="H403" i="9" s="1"/>
  <c r="B425" i="9"/>
  <c r="A404" i="9" l="1"/>
  <c r="F404" i="9"/>
  <c r="H404" i="9" s="1"/>
  <c r="B426" i="9"/>
  <c r="A405" i="9" l="1"/>
  <c r="F405" i="9"/>
  <c r="H405" i="9" s="1"/>
  <c r="B427" i="9"/>
  <c r="A406" i="9" l="1"/>
  <c r="F406" i="9"/>
  <c r="H406" i="9" s="1"/>
  <c r="B428" i="9"/>
  <c r="A407" i="9" l="1"/>
  <c r="F407" i="9"/>
  <c r="H407" i="9" s="1"/>
  <c r="B429" i="9"/>
  <c r="A408" i="9" l="1"/>
  <c r="F408" i="9"/>
  <c r="H408" i="9" s="1"/>
  <c r="B430" i="9"/>
  <c r="A409" i="9" l="1"/>
  <c r="F409" i="9"/>
  <c r="H409" i="9" s="1"/>
  <c r="B431" i="9"/>
  <c r="A410" i="9" l="1"/>
  <c r="F410" i="9"/>
  <c r="H410" i="9" s="1"/>
  <c r="B432" i="9"/>
  <c r="A411" i="9" l="1"/>
  <c r="F411" i="9"/>
  <c r="H411" i="9" s="1"/>
  <c r="B433" i="9"/>
  <c r="A412" i="9" l="1"/>
  <c r="F412" i="9"/>
  <c r="H412" i="9" s="1"/>
  <c r="B434" i="9"/>
  <c r="A413" i="9" l="1"/>
  <c r="F413" i="9"/>
  <c r="H413" i="9" s="1"/>
  <c r="B435" i="9"/>
  <c r="A414" i="9" l="1"/>
  <c r="F414" i="9"/>
  <c r="H414" i="9" s="1"/>
  <c r="B436" i="9"/>
  <c r="A415" i="9" l="1"/>
  <c r="F415" i="9"/>
  <c r="H415" i="9" s="1"/>
  <c r="B437" i="9"/>
  <c r="A416" i="9" l="1"/>
  <c r="F416" i="9"/>
  <c r="H416" i="9" s="1"/>
  <c r="B438" i="9"/>
  <c r="A417" i="9" l="1"/>
  <c r="F417" i="9"/>
  <c r="H417" i="9" s="1"/>
  <c r="B439" i="9"/>
  <c r="A418" i="9" l="1"/>
  <c r="F418" i="9"/>
  <c r="H418" i="9" s="1"/>
  <c r="B440" i="9"/>
  <c r="F419" i="9" l="1"/>
  <c r="H419" i="9" s="1"/>
  <c r="A419" i="9"/>
  <c r="B441" i="9"/>
  <c r="A420" i="9" l="1"/>
  <c r="F420" i="9"/>
  <c r="H420" i="9" s="1"/>
  <c r="B442" i="9"/>
  <c r="A421" i="9" l="1"/>
  <c r="F421" i="9"/>
  <c r="H421" i="9" s="1"/>
  <c r="B443" i="9"/>
  <c r="A422" i="9" l="1"/>
  <c r="F422" i="9"/>
  <c r="H422" i="9" s="1"/>
  <c r="B444" i="9"/>
  <c r="A423" i="9" l="1"/>
  <c r="F423" i="9"/>
  <c r="H423" i="9" s="1"/>
  <c r="B445" i="9"/>
  <c r="A424" i="9" l="1"/>
  <c r="F424" i="9"/>
  <c r="H424" i="9" s="1"/>
  <c r="B446" i="9"/>
  <c r="A425" i="9" l="1"/>
  <c r="F425" i="9"/>
  <c r="H425" i="9" s="1"/>
  <c r="B447" i="9"/>
  <c r="A426" i="9" l="1"/>
  <c r="F426" i="9"/>
  <c r="H426" i="9" s="1"/>
  <c r="B448" i="9"/>
  <c r="A427" i="9" l="1"/>
  <c r="F427" i="9"/>
  <c r="H427" i="9" s="1"/>
  <c r="B449" i="9"/>
  <c r="A428" i="9" l="1"/>
  <c r="F428" i="9"/>
  <c r="H428" i="9" s="1"/>
  <c r="B450" i="9"/>
  <c r="A429" i="9" l="1"/>
  <c r="F429" i="9"/>
  <c r="H429" i="9" s="1"/>
  <c r="B451" i="9"/>
  <c r="A430" i="9" l="1"/>
  <c r="F430" i="9"/>
  <c r="H430" i="9" s="1"/>
  <c r="B452" i="9"/>
  <c r="A431" i="9" l="1"/>
  <c r="F431" i="9"/>
  <c r="H431" i="9" s="1"/>
  <c r="B453" i="9"/>
  <c r="A432" i="9" l="1"/>
  <c r="F432" i="9"/>
  <c r="H432" i="9" s="1"/>
  <c r="B454" i="9"/>
  <c r="A433" i="9" l="1"/>
  <c r="F433" i="9"/>
  <c r="H433" i="9" s="1"/>
  <c r="B455" i="9"/>
  <c r="A434" i="9" l="1"/>
  <c r="F434" i="9"/>
  <c r="H434" i="9" s="1"/>
  <c r="B456" i="9"/>
  <c r="A435" i="9" l="1"/>
  <c r="F435" i="9"/>
  <c r="H435" i="9" s="1"/>
  <c r="B457" i="9"/>
  <c r="A436" i="9" l="1"/>
  <c r="F436" i="9"/>
  <c r="H436" i="9" s="1"/>
  <c r="B458" i="9"/>
  <c r="A437" i="9" l="1"/>
  <c r="F437" i="9"/>
  <c r="H437" i="9" s="1"/>
  <c r="B459" i="9"/>
  <c r="A438" i="9" l="1"/>
  <c r="F438" i="9"/>
  <c r="H438" i="9" s="1"/>
  <c r="B460" i="9"/>
  <c r="A439" i="9" l="1"/>
  <c r="F439" i="9"/>
  <c r="H439" i="9" s="1"/>
  <c r="B461" i="9"/>
  <c r="A440" i="9" l="1"/>
  <c r="F440" i="9"/>
  <c r="H440" i="9" s="1"/>
  <c r="B462" i="9"/>
  <c r="A441" i="9" l="1"/>
  <c r="F441" i="9"/>
  <c r="H441" i="9" s="1"/>
  <c r="B463" i="9"/>
  <c r="B464" i="9" s="1"/>
  <c r="B465" i="9" s="1"/>
  <c r="A442" i="9" l="1"/>
  <c r="F442" i="9"/>
  <c r="H442" i="9" s="1"/>
  <c r="A443" i="9" l="1"/>
  <c r="F443" i="9"/>
  <c r="H443" i="9" s="1"/>
  <c r="A444" i="9" l="1"/>
  <c r="F444" i="9"/>
  <c r="H444" i="9" s="1"/>
  <c r="A445" i="9" l="1"/>
  <c r="F445" i="9"/>
  <c r="H445" i="9" s="1"/>
  <c r="A446" i="9" l="1"/>
  <c r="F446" i="9"/>
  <c r="H446" i="9" s="1"/>
  <c r="A447" i="9" l="1"/>
  <c r="F447" i="9"/>
  <c r="H447" i="9" s="1"/>
  <c r="A448" i="9" l="1"/>
  <c r="F448" i="9"/>
  <c r="H448" i="9" s="1"/>
  <c r="A449" i="9" l="1"/>
  <c r="F449" i="9"/>
  <c r="H449" i="9" s="1"/>
  <c r="A450" i="9" l="1"/>
  <c r="F450" i="9"/>
  <c r="H450" i="9" s="1"/>
  <c r="A451" i="9" l="1"/>
  <c r="F451" i="9"/>
  <c r="H451" i="9" s="1"/>
  <c r="A452" i="9" l="1"/>
  <c r="F452" i="9"/>
  <c r="H452" i="9" s="1"/>
  <c r="A453" i="9" l="1"/>
  <c r="F453" i="9"/>
  <c r="H453" i="9" s="1"/>
  <c r="A454" i="9" l="1"/>
  <c r="F454" i="9"/>
  <c r="H454" i="9" s="1"/>
  <c r="A455" i="9" l="1"/>
  <c r="F455" i="9"/>
  <c r="H455" i="9" s="1"/>
  <c r="A456" i="9" l="1"/>
  <c r="F456" i="9"/>
  <c r="H456" i="9" s="1"/>
  <c r="F457" i="9" l="1"/>
  <c r="H457" i="9" s="1"/>
  <c r="A457" i="9"/>
  <c r="A458" i="9" l="1"/>
  <c r="F458" i="9"/>
  <c r="H458" i="9" s="1"/>
  <c r="F459" i="9" l="1"/>
  <c r="H459" i="9" s="1"/>
  <c r="A459" i="9"/>
  <c r="A460" i="9" l="1"/>
  <c r="F460" i="9"/>
  <c r="H460" i="9" s="1"/>
  <c r="A461" i="9" l="1"/>
  <c r="F461" i="9"/>
  <c r="H461" i="9" s="1"/>
  <c r="A462" i="9" l="1"/>
  <c r="F462" i="9"/>
  <c r="H462" i="9" s="1"/>
  <c r="A463" i="9" l="1"/>
  <c r="F463" i="9"/>
  <c r="H463" i="9" s="1"/>
  <c r="F464" i="9" l="1"/>
  <c r="H464" i="9" s="1"/>
  <c r="A464" i="9"/>
  <c r="F465" i="9" l="1"/>
  <c r="H465" i="9" s="1"/>
  <c r="A465" i="9"/>
</calcChain>
</file>

<file path=xl/sharedStrings.xml><?xml version="1.0" encoding="utf-8"?>
<sst xmlns="http://schemas.openxmlformats.org/spreadsheetml/2006/main" count="2709" uniqueCount="1695">
  <si>
    <t>Düsseldorf</t>
  </si>
  <si>
    <t>Köln</t>
  </si>
  <si>
    <t>Münster</t>
  </si>
  <si>
    <t>Detmold</t>
  </si>
  <si>
    <t>Arnsberg</t>
  </si>
  <si>
    <t>Verbände</t>
  </si>
  <si>
    <t>-- bitte auswählen --</t>
  </si>
  <si>
    <t xml:space="preserve">170004  Alpen                         </t>
  </si>
  <si>
    <t xml:space="preserve">334001  Aachen, Städteregion                 </t>
  </si>
  <si>
    <t xml:space="preserve">554004  Ahaus, Stadt                  </t>
  </si>
  <si>
    <t xml:space="preserve">774004  Altenbeken                    </t>
  </si>
  <si>
    <t xml:space="preserve">962004  Altena, Stadt                 </t>
  </si>
  <si>
    <t xml:space="preserve">154004  Bedburg-Hau                   </t>
  </si>
  <si>
    <t xml:space="preserve">334002  Aachen, krfr. Stadt           </t>
  </si>
  <si>
    <t xml:space="preserve">570004  Ahlen, Stadt                  </t>
  </si>
  <si>
    <t xml:space="preserve">766004  Augustdorf                    </t>
  </si>
  <si>
    <t xml:space="preserve">974004  Anröchte                      </t>
  </si>
  <si>
    <t xml:space="preserve">166004  Brüggen                       </t>
  </si>
  <si>
    <t xml:space="preserve">358004  Aldenhoven                    </t>
  </si>
  <si>
    <t xml:space="preserve">566004  Altenberge                    </t>
  </si>
  <si>
    <t xml:space="preserve">762004  Bad Driburg, Stadt            </t>
  </si>
  <si>
    <t xml:space="preserve">958004  Arnsberg, Stadt               </t>
  </si>
  <si>
    <t xml:space="preserve">170008  Dinslaken, Stadt              </t>
  </si>
  <si>
    <t xml:space="preserve">382004  Alfter                        </t>
  </si>
  <si>
    <t xml:space="preserve">558004  Ascheberg                     </t>
  </si>
  <si>
    <t xml:space="preserve">774008  Bad Lippspringe, Stadt        </t>
  </si>
  <si>
    <t xml:space="preserve">966004  Attendorn, Stadt              </t>
  </si>
  <si>
    <t xml:space="preserve">162004  Dormagen, Stadt               </t>
  </si>
  <si>
    <t xml:space="preserve">334004  Alsdorf, Stadt                </t>
  </si>
  <si>
    <t xml:space="preserve">570008  Beckum, Stadt                 </t>
  </si>
  <si>
    <t xml:space="preserve">770004  Bad Oeynhausen, Stadt         </t>
  </si>
  <si>
    <t xml:space="preserve">970004  Bad Berleburg, Stadt          </t>
  </si>
  <si>
    <t xml:space="preserve">112000  Duisburg, krfr. Stadt         </t>
  </si>
  <si>
    <t xml:space="preserve">382008  Bad Honnef, Stadt             </t>
  </si>
  <si>
    <t xml:space="preserve">570012  Beelen                        </t>
  </si>
  <si>
    <t xml:space="preserve">766008  Bad Salzuflen, Stadt          </t>
  </si>
  <si>
    <t xml:space="preserve">970028  Bad Laasphe, Stadt            </t>
  </si>
  <si>
    <t xml:space="preserve">111000  Düsseldorf, krfr. Stadt       </t>
  </si>
  <si>
    <t xml:space="preserve">366004  Bad Münstereifel, Stadt       </t>
  </si>
  <si>
    <t xml:space="preserve">558008  Billerbeck, Stadt             </t>
  </si>
  <si>
    <t xml:space="preserve">774040  Bad Wünnenberg, Stadt         </t>
  </si>
  <si>
    <t xml:space="preserve">974008  Bad Sassendorf                </t>
  </si>
  <si>
    <t xml:space="preserve">154008  Emmerich am Rhein, Stadt      </t>
  </si>
  <si>
    <t xml:space="preserve">334008  Baesweiler, Stadt             </t>
  </si>
  <si>
    <t xml:space="preserve">554008  Bocholt, Stadt                </t>
  </si>
  <si>
    <t xml:space="preserve">766012  Barntrup, Stadt               </t>
  </si>
  <si>
    <t xml:space="preserve">962008  Balve, Stadt                  </t>
  </si>
  <si>
    <t xml:space="preserve">158004  Erkrath, Stadt                </t>
  </si>
  <si>
    <t xml:space="preserve">362004  Bedburg, Stadt                </t>
  </si>
  <si>
    <t xml:space="preserve">554001  Borken, Kreis                 </t>
  </si>
  <si>
    <t xml:space="preserve">762008  Beverungen, Stadt             </t>
  </si>
  <si>
    <t xml:space="preserve">978004  Bergkamen, Stadt              </t>
  </si>
  <si>
    <t xml:space="preserve">113000  Essen, krfr. Stadt            </t>
  </si>
  <si>
    <t xml:space="preserve">362008  Bergheim, Stadt               </t>
  </si>
  <si>
    <t xml:space="preserve">554012  Borken, Stadt                 </t>
  </si>
  <si>
    <t xml:space="preserve">711000  Bielefeld, krfr. Stadt        </t>
  </si>
  <si>
    <t xml:space="preserve">958008  Bestwig                       </t>
  </si>
  <si>
    <t xml:space="preserve">154012  Geldern, Stadt                </t>
  </si>
  <si>
    <t xml:space="preserve">378004  Bergisch Gladbach, Stadt      </t>
  </si>
  <si>
    <t xml:space="preserve">512000  Bottrop, krfr. Stadt          </t>
  </si>
  <si>
    <t xml:space="preserve">766016  Blomberg, Stadt               </t>
  </si>
  <si>
    <t xml:space="preserve">911000  Bochum, krfr. Stadt           </t>
  </si>
  <si>
    <t xml:space="preserve">154016  Goch, Stadt                   </t>
  </si>
  <si>
    <t xml:space="preserve">374004  Bergneustadt, Stadt           </t>
  </si>
  <si>
    <t xml:space="preserve">562004  Castrop-Rauxel, Stadt         </t>
  </si>
  <si>
    <t xml:space="preserve">774012  Borchen                       </t>
  </si>
  <si>
    <t xml:space="preserve">978008  Bönen                         </t>
  </si>
  <si>
    <t xml:space="preserve">166008  Grefrath                      </t>
  </si>
  <si>
    <t xml:space="preserve">366008  Blankenheim                   </t>
  </si>
  <si>
    <t xml:space="preserve">558001  Coesfeld, Kreis               </t>
  </si>
  <si>
    <t xml:space="preserve">762012  Borgentreich, Stadt           </t>
  </si>
  <si>
    <t xml:space="preserve">954004  Breckerfeld, Stadt            </t>
  </si>
  <si>
    <t xml:space="preserve">162008  Grevenbroich, Stadt           </t>
  </si>
  <si>
    <t xml:space="preserve">314000  Bonn, krfr. Stadt             </t>
  </si>
  <si>
    <t xml:space="preserve">558012  Coesfeld, Stadt               </t>
  </si>
  <si>
    <t xml:space="preserve">754004  Borgholzhausen, Stadt         </t>
  </si>
  <si>
    <t xml:space="preserve">958012  Brilon, Stadt                 </t>
  </si>
  <si>
    <t xml:space="preserve">158008  Haan, Stadt                   </t>
  </si>
  <si>
    <t xml:space="preserve">382012  Bornheim, Stadt               </t>
  </si>
  <si>
    <t xml:space="preserve">562008  Datteln, Stadt                </t>
  </si>
  <si>
    <t xml:space="preserve">762016  Brakel, Stadt                 </t>
  </si>
  <si>
    <t xml:space="preserve">970008  Burbach                       </t>
  </si>
  <si>
    <t xml:space="preserve">170012  Hamminkeln, Stadt             </t>
  </si>
  <si>
    <t xml:space="preserve">362012  Brühl, Stadt                  </t>
  </si>
  <si>
    <t xml:space="preserve">562012  Dorsten, Stadt                </t>
  </si>
  <si>
    <t xml:space="preserve">758004  Bünde, Stadt                  </t>
  </si>
  <si>
    <t xml:space="preserve">913000  Dortmund, krfr. Stadt         </t>
  </si>
  <si>
    <t xml:space="preserve">158012  Heiligenhaus, Stadt           </t>
  </si>
  <si>
    <t xml:space="preserve">378008  Burscheid, Stadt              </t>
  </si>
  <si>
    <t xml:space="preserve">570016  Drensteinfurt, Stadt          </t>
  </si>
  <si>
    <t xml:space="preserve">774016  Büren, Stadt                  </t>
  </si>
  <si>
    <t xml:space="preserve">966008  Drolshagen, Stadt             </t>
  </si>
  <si>
    <t xml:space="preserve">158016  Hilden, Stadt                 </t>
  </si>
  <si>
    <t xml:space="preserve">366012  Dahlem                        </t>
  </si>
  <si>
    <t xml:space="preserve">558016  Dülmen, Stadt                 </t>
  </si>
  <si>
    <t xml:space="preserve">774020  Delbrück, Stadt               </t>
  </si>
  <si>
    <t xml:space="preserve">954008  Ennepetal, Stadt              </t>
  </si>
  <si>
    <t xml:space="preserve">170016  Hünxe                         </t>
  </si>
  <si>
    <t xml:space="preserve">358001  Düren, Kreis                  </t>
  </si>
  <si>
    <t xml:space="preserve">566008  Emsdetten, Stadt              </t>
  </si>
  <si>
    <t xml:space="preserve">766020  Detmold, Stadt                </t>
  </si>
  <si>
    <t xml:space="preserve">954001  Ennepe-Ruhr-Kreis             </t>
  </si>
  <si>
    <t xml:space="preserve">154020  Issum                         </t>
  </si>
  <si>
    <t xml:space="preserve">358008  Düren, Stadt                  </t>
  </si>
  <si>
    <t xml:space="preserve">570020  Ennigerloh, Stadt             </t>
  </si>
  <si>
    <t xml:space="preserve">766024  Dörentrup                     </t>
  </si>
  <si>
    <t xml:space="preserve">974012  Ense                          </t>
  </si>
  <si>
    <t xml:space="preserve">162012  Jüchen                        </t>
  </si>
  <si>
    <t xml:space="preserve">382016  Eitorf                        </t>
  </si>
  <si>
    <t xml:space="preserve">570024  Everswinkel                   </t>
  </si>
  <si>
    <t xml:space="preserve">758008  Enger, Stadt                  </t>
  </si>
  <si>
    <t xml:space="preserve">970012  Erndtebrück                   </t>
  </si>
  <si>
    <t xml:space="preserve">162016  Kaarst, Stadt                 </t>
  </si>
  <si>
    <t xml:space="preserve">362016  Elsdorf                       </t>
  </si>
  <si>
    <t xml:space="preserve">513000  Gelsenkirchen, krfr. Stadt    </t>
  </si>
  <si>
    <t xml:space="preserve">770008  Espelkamp, Stadt              </t>
  </si>
  <si>
    <t xml:space="preserve">974016  Erwitte, Stadt                </t>
  </si>
  <si>
    <t xml:space="preserve">154024  Kalkar, Stadt                 </t>
  </si>
  <si>
    <t xml:space="preserve">374008  Engelskirchen                 </t>
  </si>
  <si>
    <t xml:space="preserve">554016  Gescher, Stadt                </t>
  </si>
  <si>
    <t xml:space="preserve">766028  Extertal                      </t>
  </si>
  <si>
    <t xml:space="preserve">958016  Eslohe (Sauerland)            </t>
  </si>
  <si>
    <t xml:space="preserve">170020  Kamp-Lintfort, Stadt          </t>
  </si>
  <si>
    <t xml:space="preserve">362020  Erftstadt, Stadt              </t>
  </si>
  <si>
    <t xml:space="preserve">562014  Gladbeck, Stadt               </t>
  </si>
  <si>
    <t xml:space="preserve">754001  Gütersloh, Kreis              </t>
  </si>
  <si>
    <t xml:space="preserve">966012  Finnentrop                    </t>
  </si>
  <si>
    <t xml:space="preserve">166012  Kempen, Stadt                 </t>
  </si>
  <si>
    <t xml:space="preserve">370004  Erkelenz, Stadt               </t>
  </si>
  <si>
    <t xml:space="preserve">566012  Greven, Stadt                 </t>
  </si>
  <si>
    <t xml:space="preserve">754008  Gütersloh, Stadt              </t>
  </si>
  <si>
    <t xml:space="preserve">970016  Freudenberg, Stadt            </t>
  </si>
  <si>
    <t xml:space="preserve">154028  Kerken                        </t>
  </si>
  <si>
    <t xml:space="preserve">334012  Eschweiler, Stadt             </t>
  </si>
  <si>
    <t xml:space="preserve">554020  Gronau (Westf.), Stadt        </t>
  </si>
  <si>
    <t xml:space="preserve">754012  Halle (Westf.), Stadt         </t>
  </si>
  <si>
    <t xml:space="preserve">978012  Fröndenberg/Ruhr, Stadt            </t>
  </si>
  <si>
    <t xml:space="preserve">154032  Kevelaer, Stadt               </t>
  </si>
  <si>
    <t xml:space="preserve">366001  Euskirchen, Kreis             </t>
  </si>
  <si>
    <t xml:space="preserve">562016  Haltern, Stadt                </t>
  </si>
  <si>
    <t xml:space="preserve">754016  Harsewinkel, Stadt            </t>
  </si>
  <si>
    <t xml:space="preserve">974020  Geseke, Stadt                 </t>
  </si>
  <si>
    <t xml:space="preserve">154001  Kleve, Kreis                  </t>
  </si>
  <si>
    <t xml:space="preserve">366016  Euskirchen, Stadt             </t>
  </si>
  <si>
    <t xml:space="preserve">558020  Havixbeck                     </t>
  </si>
  <si>
    <t xml:space="preserve">758001  Herford, Kreis                </t>
  </si>
  <si>
    <t xml:space="preserve">954012  Gevelsberg, Stadt             </t>
  </si>
  <si>
    <t xml:space="preserve">154036  Kleve, Stadt                  </t>
  </si>
  <si>
    <t xml:space="preserve">362024  Frechen, Stadt                </t>
  </si>
  <si>
    <t xml:space="preserve">554024  Heek                          </t>
  </si>
  <si>
    <t xml:space="preserve">758012  Herford, Stadt                </t>
  </si>
  <si>
    <t xml:space="preserve">914000  Hagen, krfr. Stadt            </t>
  </si>
  <si>
    <t xml:space="preserve">162020  Korschenbroich, Stadt         </t>
  </si>
  <si>
    <t xml:space="preserve">370008  Gangelt                       </t>
  </si>
  <si>
    <t xml:space="preserve">554028  Heiden                        </t>
  </si>
  <si>
    <t xml:space="preserve">754020  Herzebrock-Clarholz           </t>
  </si>
  <si>
    <t xml:space="preserve">958020  Hallenberg, Stadt             </t>
  </si>
  <si>
    <t xml:space="preserve">154040  Kranenburg                    </t>
  </si>
  <si>
    <t xml:space="preserve">370012  Geilenkirchen, Stadt          </t>
  </si>
  <si>
    <t xml:space="preserve">562020  Herten, Stadt                 </t>
  </si>
  <si>
    <t xml:space="preserve">758016  Hiddenhausen                  </t>
  </si>
  <si>
    <t xml:space="preserve">962012  Halver, Stadt                 </t>
  </si>
  <si>
    <t xml:space="preserve">114000  Krefeld, krfr. Stadt          </t>
  </si>
  <si>
    <t xml:space="preserve">374012  Gummersbach, Stadt            </t>
  </si>
  <si>
    <t xml:space="preserve">566020  Hopsten                       </t>
  </si>
  <si>
    <t xml:space="preserve">770012  Hille                         </t>
  </si>
  <si>
    <t xml:space="preserve">915000  Hamm, krfr. Stadt             </t>
  </si>
  <si>
    <t xml:space="preserve">158020  Langenfeld (Rhld.), Stadt     </t>
  </si>
  <si>
    <t xml:space="preserve">358012  Heimbach, Stadt               </t>
  </si>
  <si>
    <t xml:space="preserve">566016  Hörstel, Stadt                </t>
  </si>
  <si>
    <t xml:space="preserve">766032  Horn-Bad Meinberg, Stadt      </t>
  </si>
  <si>
    <t xml:space="preserve">954016  Hattingen, Stadt              </t>
  </si>
  <si>
    <t xml:space="preserve">162022  Meerbusch, Stadt              </t>
  </si>
  <si>
    <t xml:space="preserve">370001  Heinsberg, Kreis              </t>
  </si>
  <si>
    <t xml:space="preserve">566024  Horstmar, Stadt               </t>
  </si>
  <si>
    <t xml:space="preserve">774024  Hövelhof                      </t>
  </si>
  <si>
    <t xml:space="preserve">962016  Hemer, Stadt                  </t>
  </si>
  <si>
    <t xml:space="preserve">370016  Heinsberg, Stadt              </t>
  </si>
  <si>
    <t xml:space="preserve">566028  Ibbenbüren, Stadt             </t>
  </si>
  <si>
    <t xml:space="preserve">762001  Höxter, Kreis                 </t>
  </si>
  <si>
    <t xml:space="preserve">954020  Herdecke, Stadt               </t>
  </si>
  <si>
    <t xml:space="preserve">158024  Mettmann, Stadt               </t>
  </si>
  <si>
    <t xml:space="preserve">366020  Hellenthal                    </t>
  </si>
  <si>
    <t xml:space="preserve">554032  Isselburg, Stadt              </t>
  </si>
  <si>
    <t xml:space="preserve">762020  Höxter, Stadt                 </t>
  </si>
  <si>
    <t xml:space="preserve">916000  Herne, krfr. Stadt            </t>
  </si>
  <si>
    <t xml:space="preserve">170024  Moers, Stadt                  </t>
  </si>
  <si>
    <t xml:space="preserve">382020  Hennef (Sieg), Stadt          </t>
  </si>
  <si>
    <t xml:space="preserve">566032  Ladbergen                     </t>
  </si>
  <si>
    <t xml:space="preserve">770016  Hüllhorst                     </t>
  </si>
  <si>
    <t xml:space="preserve">962020  Herscheid                     </t>
  </si>
  <si>
    <t xml:space="preserve">116000  Mönchengladbach, krfr. Stadt  </t>
  </si>
  <si>
    <t xml:space="preserve">334016  Herzogenrath, Stadt           </t>
  </si>
  <si>
    <t xml:space="preserve">566036  Laer                          </t>
  </si>
  <si>
    <t xml:space="preserve">766036  Kalletal                      </t>
  </si>
  <si>
    <t xml:space="preserve">970020  Hilchenbach, Stadt            </t>
  </si>
  <si>
    <t xml:space="preserve">158026  Monheim am Rhein, Stadt       </t>
  </si>
  <si>
    <t xml:space="preserve">370020  Hückelhoven, Stadt            </t>
  </si>
  <si>
    <t xml:space="preserve">554036  Legden                        </t>
  </si>
  <si>
    <t xml:space="preserve">758020  Kirchlengern                  </t>
  </si>
  <si>
    <t xml:space="preserve">958001  Hochsauerlandkreis            </t>
  </si>
  <si>
    <t>117000  Mülheim an der Ruhr, krfr. St.</t>
  </si>
  <si>
    <t xml:space="preserve">374016  Hückeswagen, Stadt            </t>
  </si>
  <si>
    <t xml:space="preserve">566040  Lengerich, Stadt              </t>
  </si>
  <si>
    <t xml:space="preserve">766040  Lage, Stadt                   </t>
  </si>
  <si>
    <t xml:space="preserve">978016  Holzwickede                   </t>
  </si>
  <si>
    <t xml:space="preserve">166016  Nettetal, Stadt               </t>
  </si>
  <si>
    <t xml:space="preserve">358016  Hürtgenwald                   </t>
  </si>
  <si>
    <t xml:space="preserve">566044  Lienen                        </t>
  </si>
  <si>
    <t xml:space="preserve">754024  Langenberg                    </t>
  </si>
  <si>
    <t xml:space="preserve">962024  Iserlohn, Stadt               </t>
  </si>
  <si>
    <t xml:space="preserve">170028  Neukirchen-Vluyn, Stadt       </t>
  </si>
  <si>
    <t xml:space="preserve">362028  Hürth, Stadt                  </t>
  </si>
  <si>
    <t xml:space="preserve">566048  Lotte                         </t>
  </si>
  <si>
    <t xml:space="preserve">766044  Lemgo, Stadt                  </t>
  </si>
  <si>
    <t xml:space="preserve">978020  Kamen, Stadt                  </t>
  </si>
  <si>
    <t xml:space="preserve">162024  Neuss, Stadt                  </t>
  </si>
  <si>
    <t xml:space="preserve">358020  Inden                         </t>
  </si>
  <si>
    <t xml:space="preserve">558024  Lüdinghausen, Stadt           </t>
  </si>
  <si>
    <t xml:space="preserve">766048  Leopoldshöhe                  </t>
  </si>
  <si>
    <t xml:space="preserve">962028  Kierspe, Stadt                </t>
  </si>
  <si>
    <t xml:space="preserve">166020  Niederkrüchten                </t>
  </si>
  <si>
    <t xml:space="preserve">358024  Jülich, Stadt                 </t>
  </si>
  <si>
    <t xml:space="preserve">562024  Marl, Stadt                   </t>
  </si>
  <si>
    <t xml:space="preserve">774028  Lichtenau, Stadt              </t>
  </si>
  <si>
    <t xml:space="preserve">966016  Kirchhundem                   </t>
  </si>
  <si>
    <t xml:space="preserve">119000  Oberhausen, krfr. Stadt       </t>
  </si>
  <si>
    <t xml:space="preserve">366024  Kall                          </t>
  </si>
  <si>
    <t xml:space="preserve">566052  Metelen                       </t>
  </si>
  <si>
    <t xml:space="preserve">970024  Kreuztal, Stadt               </t>
  </si>
  <si>
    <t xml:space="preserve">158028  Ratingen, Stadt               </t>
  </si>
  <si>
    <t xml:space="preserve">362032  Kerpen, Stadt                 </t>
  </si>
  <si>
    <t xml:space="preserve">566056  Mettingen                     </t>
  </si>
  <si>
    <t xml:space="preserve">758024  Löhne, Stadt                  </t>
  </si>
  <si>
    <t xml:space="preserve">966020  Lennestadt, Stadt             </t>
  </si>
  <si>
    <t xml:space="preserve">154044  Rees, Stadt                   </t>
  </si>
  <si>
    <t xml:space="preserve">315000  Köln, krfr. Stadt             </t>
  </si>
  <si>
    <t xml:space="preserve">515000  Münster, krfr. Stadt          </t>
  </si>
  <si>
    <t xml:space="preserve">770020  Lübbecke, Stadt               </t>
  </si>
  <si>
    <t xml:space="preserve">974024  Lippetal                      </t>
  </si>
  <si>
    <t xml:space="preserve">120000  Remscheid, krfr. Stadt        </t>
  </si>
  <si>
    <t xml:space="preserve">382024  Königswinter, Stadt           </t>
  </si>
  <si>
    <t xml:space="preserve">566060  Neuenkirchen                  </t>
  </si>
  <si>
    <t xml:space="preserve">766052  Lügde, Stadt                  </t>
  </si>
  <si>
    <t xml:space="preserve">974028  Lippstadt, Stadt              </t>
  </si>
  <si>
    <t xml:space="preserve">170032  Rheinberg, Stadt              </t>
  </si>
  <si>
    <t xml:space="preserve">358028  Kreuzau                       </t>
  </si>
  <si>
    <t xml:space="preserve">558028  Nordkirchen                   </t>
  </si>
  <si>
    <t xml:space="preserve">762024  Marienmünster, Stadt          </t>
  </si>
  <si>
    <t xml:space="preserve">962032  Lüdenscheid, Stadt            </t>
  </si>
  <si>
    <t xml:space="preserve">162001  Rhein-Kreis Neuss             </t>
  </si>
  <si>
    <t xml:space="preserve">378012  Kürten                        </t>
  </si>
  <si>
    <t xml:space="preserve">566064  Nordwalde                     </t>
  </si>
  <si>
    <t xml:space="preserve">770024  Minden, Stadt                 </t>
  </si>
  <si>
    <t xml:space="preserve">978024  Lünen, Stadt                  </t>
  </si>
  <si>
    <t xml:space="preserve">154048  Rheurdt                       </t>
  </si>
  <si>
    <t xml:space="preserve">358032  Langerwehe                    </t>
  </si>
  <si>
    <t xml:space="preserve">558032  Nottuln                       </t>
  </si>
  <si>
    <t xml:space="preserve">770001  Minden-Lübbecke, Kreis        </t>
  </si>
  <si>
    <t xml:space="preserve">958024  Marsberg, Stadt               </t>
  </si>
  <si>
    <t xml:space="preserve">162028  Rommerskirchen                </t>
  </si>
  <si>
    <t xml:space="preserve">378016  Leichlingen (Rhld.), Stadt    </t>
  </si>
  <si>
    <t xml:space="preserve">566068  Ochtrup, Stadt                </t>
  </si>
  <si>
    <t xml:space="preserve">762028  Nieheim, Stadt                </t>
  </si>
  <si>
    <t xml:space="preserve">962001  Märkischer Kreis              </t>
  </si>
  <si>
    <t xml:space="preserve">170036  Schermbeck                    </t>
  </si>
  <si>
    <t xml:space="preserve">316000  Leverkusen, krfr. Stadt       </t>
  </si>
  <si>
    <t xml:space="preserve">570028  Oelde, Stadt                  </t>
  </si>
  <si>
    <t xml:space="preserve">766056  Oerlinghausen, Stadt          </t>
  </si>
  <si>
    <t xml:space="preserve">958028  Medebach, Stadt               </t>
  </si>
  <si>
    <t xml:space="preserve">166024  Schwalmtal                    </t>
  </si>
  <si>
    <t xml:space="preserve">374020  Lindlar                       </t>
  </si>
  <si>
    <t xml:space="preserve">562028  Oer-Erkenschwick, Stadt       </t>
  </si>
  <si>
    <t xml:space="preserve">774001  Paderborn, Kreis              </t>
  </si>
  <si>
    <t xml:space="preserve">962036  Meinerzhagen, Stadt           </t>
  </si>
  <si>
    <t xml:space="preserve">122000  Solingen, krfr. Stadt         </t>
  </si>
  <si>
    <t xml:space="preserve">358036  Linnich, Stadt                </t>
  </si>
  <si>
    <t xml:space="preserve">558036  Olfen, Stadt                  </t>
  </si>
  <si>
    <t xml:space="preserve">774032  Paderborn, Stadt              </t>
  </si>
  <si>
    <t xml:space="preserve">962040  Menden (Sauerland), Stadt     </t>
  </si>
  <si>
    <t xml:space="preserve">170040  Sonsbeck                      </t>
  </si>
  <si>
    <t xml:space="preserve">382028  Lohmar, Stadt                 </t>
  </si>
  <si>
    <t xml:space="preserve">570032  Ostbevern                     </t>
  </si>
  <si>
    <t xml:space="preserve">770028  Petershagen, Stadt            </t>
  </si>
  <si>
    <t xml:space="preserve">958032  Meschede, Stadt               </t>
  </si>
  <si>
    <t xml:space="preserve">154052  Straelen, Stadt               </t>
  </si>
  <si>
    <t xml:space="preserve">374024  Marienheide                   </t>
  </si>
  <si>
    <t xml:space="preserve">554040  Raesfeld                      </t>
  </si>
  <si>
    <t xml:space="preserve">770032  Porta Westfalica, Stadt       </t>
  </si>
  <si>
    <t xml:space="preserve">974032  Möhnesee                      </t>
  </si>
  <si>
    <t xml:space="preserve">166028  Tönisvorst, Stadt             </t>
  </si>
  <si>
    <t xml:space="preserve">366028  Mechernich, Stadt             </t>
  </si>
  <si>
    <t xml:space="preserve">566072  Recke                         </t>
  </si>
  <si>
    <t xml:space="preserve">770036  Preußisch Oldendorf, Stadt    </t>
  </si>
  <si>
    <t xml:space="preserve">962044  Nachrodt-Wiblingwerde         </t>
  </si>
  <si>
    <t xml:space="preserve">154056  Uedem                         </t>
  </si>
  <si>
    <t xml:space="preserve">382032  Meckenheim, Stadt             </t>
  </si>
  <si>
    <t xml:space="preserve">562001  Recklinghausen, Kreis         </t>
  </si>
  <si>
    <t xml:space="preserve">770040  Rahden, Stadt                 </t>
  </si>
  <si>
    <t xml:space="preserve">970032  Netphen, Stadt                </t>
  </si>
  <si>
    <t xml:space="preserve">158032  Velbert, Stadt                </t>
  </si>
  <si>
    <t xml:space="preserve">358040  Merzenich                     </t>
  </si>
  <si>
    <t xml:space="preserve">562032  Recklinghausen, Stadt         </t>
  </si>
  <si>
    <t xml:space="preserve">754028  Rheda-Wiedenbrück, Stadt      </t>
  </si>
  <si>
    <t xml:space="preserve">962048  Neuenrade, Stadt              </t>
  </si>
  <si>
    <t xml:space="preserve">166001  Viersen, Kreis                </t>
  </si>
  <si>
    <t xml:space="preserve">334020  Monschau, Stadt               </t>
  </si>
  <si>
    <t xml:space="preserve">554044  Reken                         </t>
  </si>
  <si>
    <t xml:space="preserve">754032  Rietberg, Stadt               </t>
  </si>
  <si>
    <t xml:space="preserve">970036  Neunkirchen                   </t>
  </si>
  <si>
    <t xml:space="preserve">166032  Viersen, Stadt                </t>
  </si>
  <si>
    <t xml:space="preserve">374028  Morsbach                      </t>
  </si>
  <si>
    <t xml:space="preserve">554048  Rhede, Stadt                  </t>
  </si>
  <si>
    <t xml:space="preserve">758028  Rödinghausen                  </t>
  </si>
  <si>
    <t xml:space="preserve">966001  Olpe, Kreis                   </t>
  </si>
  <si>
    <t xml:space="preserve">170044  Voerde (Niederrhein), Stadt   </t>
  </si>
  <si>
    <t xml:space="preserve">382036  Much                          </t>
  </si>
  <si>
    <t xml:space="preserve">566076  Rheine, Stadt                 </t>
  </si>
  <si>
    <t xml:space="preserve">774036  Salzkotten, Stadt             </t>
  </si>
  <si>
    <t xml:space="preserve">966024  Olpe, Stadt                   </t>
  </si>
  <si>
    <t xml:space="preserve">154060  Wachtendonk                   </t>
  </si>
  <si>
    <t xml:space="preserve">366032  Nettersheim                   </t>
  </si>
  <si>
    <t xml:space="preserve">558040  Rosendahl                     </t>
  </si>
  <si>
    <t xml:space="preserve">766060  Schieder-Schwalenberg, Stadt  </t>
  </si>
  <si>
    <t xml:space="preserve">958036  Olsberg, Stadt                </t>
  </si>
  <si>
    <t xml:space="preserve">154064  Weeze                         </t>
  </si>
  <si>
    <t xml:space="preserve">382040  Neunkirchen-Seelscheid        </t>
  </si>
  <si>
    <t xml:space="preserve">566080  Saerbeck                      </t>
  </si>
  <si>
    <t xml:space="preserve">766064  Schlangen                     </t>
  </si>
  <si>
    <t xml:space="preserve">962052  Plettenberg, Stadt            </t>
  </si>
  <si>
    <t xml:space="preserve">170001  Wesel, Kreis                  </t>
  </si>
  <si>
    <t xml:space="preserve">358044  Nideggen, Stadt               </t>
  </si>
  <si>
    <t xml:space="preserve">570036  Sassenberg, Stadt             </t>
  </si>
  <si>
    <t xml:space="preserve">754036  Schloß Holte-Stukenbrock , Stadt     </t>
  </si>
  <si>
    <t xml:space="preserve">974036  Rüthen, Stadt                 </t>
  </si>
  <si>
    <t xml:space="preserve">170048  Wesel, Stadt                  </t>
  </si>
  <si>
    <t xml:space="preserve">382044  Niederkassel, Stadt           </t>
  </si>
  <si>
    <t xml:space="preserve">554052  Schöppingen                   </t>
  </si>
  <si>
    <t xml:space="preserve">758032  Spenge, Stadt                 </t>
  </si>
  <si>
    <t xml:space="preserve">962056  Schalksmühle                  </t>
  </si>
  <si>
    <t xml:space="preserve">166036  Willich, Stadt                </t>
  </si>
  <si>
    <t xml:space="preserve">358048  Niederzier                    </t>
  </si>
  <si>
    <t xml:space="preserve">558044  Senden                        </t>
  </si>
  <si>
    <t xml:space="preserve">754040  Steinhagen                    </t>
  </si>
  <si>
    <t xml:space="preserve">958040  Schmallenberg, Stadt          </t>
  </si>
  <si>
    <t xml:space="preserve">158036  Wülfrath, Stadt               </t>
  </si>
  <si>
    <t xml:space="preserve">358052  Nörvenich                     </t>
  </si>
  <si>
    <t xml:space="preserve">570040  Sendenhorst, Stadt            </t>
  </si>
  <si>
    <t xml:space="preserve">762032  Steinheim, Stadt              </t>
  </si>
  <si>
    <t xml:space="preserve">954024  Schwelm, Stadt                </t>
  </si>
  <si>
    <t xml:space="preserve">124000  Wuppertal, krfr. Stadt        </t>
  </si>
  <si>
    <t xml:space="preserve">374032  Nümbrecht                     </t>
  </si>
  <si>
    <t xml:space="preserve">554056  Stadtlohn, Stadt              </t>
  </si>
  <si>
    <t xml:space="preserve">770044  Stemwede                      </t>
  </si>
  <si>
    <t xml:space="preserve">978028  Schwerte, Stadt               </t>
  </si>
  <si>
    <t xml:space="preserve">170052  Xanten, Stadt                 </t>
  </si>
  <si>
    <t xml:space="preserve">374001  Oberbergischer Kreis          </t>
  </si>
  <si>
    <t xml:space="preserve">566001  Steinfurt, Kreis              </t>
  </si>
  <si>
    <t xml:space="preserve">754044  Verl                          </t>
  </si>
  <si>
    <t xml:space="preserve">978032  Selm, Stadt                   </t>
  </si>
  <si>
    <t xml:space="preserve">378020  Odenthal                      </t>
  </si>
  <si>
    <t xml:space="preserve">566084  Steinfurt, Stadt              </t>
  </si>
  <si>
    <t xml:space="preserve">754048  Versmold, Stadt               </t>
  </si>
  <si>
    <t xml:space="preserve">970040  Siegen, Stadt                 </t>
  </si>
  <si>
    <t xml:space="preserve">378024  Overath, Stadt                </t>
  </si>
  <si>
    <t xml:space="preserve">554060  Südlohn                       </t>
  </si>
  <si>
    <t xml:space="preserve">758036  Vlotho, Stadt                 </t>
  </si>
  <si>
    <t xml:space="preserve">970001  Siegen-Wittgenstein, Kreis    </t>
  </si>
  <si>
    <t xml:space="preserve">362036  Pulheim, Stadt                </t>
  </si>
  <si>
    <t xml:space="preserve">566088  Tecklenburg, Stadt            </t>
  </si>
  <si>
    <t xml:space="preserve">762036  Warburg, Stadt                </t>
  </si>
  <si>
    <t xml:space="preserve">974001  Soest, Kreis                  </t>
  </si>
  <si>
    <t xml:space="preserve">374036  Radevormwald, Stadt           </t>
  </si>
  <si>
    <t xml:space="preserve">570044  Telgte, Stadt                 </t>
  </si>
  <si>
    <t xml:space="preserve">754052  Werther (Westf.), Stadt       </t>
  </si>
  <si>
    <t xml:space="preserve">974040  Soest, Stadt                  </t>
  </si>
  <si>
    <t xml:space="preserve">374040  Reichshof                     </t>
  </si>
  <si>
    <t xml:space="preserve">554064  Velen                         </t>
  </si>
  <si>
    <t xml:space="preserve">762040  Willebadessen, Stadt          </t>
  </si>
  <si>
    <t xml:space="preserve">954028  Sprockhövel, Stadt            </t>
  </si>
  <si>
    <t xml:space="preserve">382048  Rheinbach, Stadt              </t>
  </si>
  <si>
    <t xml:space="preserve">554068  Vreden, Stadt                 </t>
  </si>
  <si>
    <t xml:space="preserve">958044  Sundern (Sauerland), Stadt    </t>
  </si>
  <si>
    <t xml:space="preserve">362001  Rhein-Erft-Kreis              </t>
  </si>
  <si>
    <t xml:space="preserve">570048  Wadersloh                     </t>
  </si>
  <si>
    <t xml:space="preserve">978001  Unna, Kreis                   </t>
  </si>
  <si>
    <t xml:space="preserve">382001  Rhein-Sieg-Kreis              </t>
  </si>
  <si>
    <t xml:space="preserve">562036  Waltrop, Stadt                </t>
  </si>
  <si>
    <t xml:space="preserve">978036  Unna, Stadt                   </t>
  </si>
  <si>
    <t xml:space="preserve">570001  Warendorf, Kreis              </t>
  </si>
  <si>
    <t xml:space="preserve">974044  Warstein, Stadt               </t>
  </si>
  <si>
    <t xml:space="preserve">334024  Roetgen                       </t>
  </si>
  <si>
    <t xml:space="preserve">570052  Warendorf, Stadt              </t>
  </si>
  <si>
    <t xml:space="preserve">974048  Welver                        </t>
  </si>
  <si>
    <t xml:space="preserve">378028  Rösrath, Stadt                </t>
  </si>
  <si>
    <t xml:space="preserve">566092  Westerkappeln                 </t>
  </si>
  <si>
    <t xml:space="preserve">966028  Wenden                        </t>
  </si>
  <si>
    <t xml:space="preserve">382052  Ruppichteroth                 </t>
  </si>
  <si>
    <t xml:space="preserve">566096  Wettringen                    </t>
  </si>
  <si>
    <t xml:space="preserve">962060  Werdohl, Stadt                </t>
  </si>
  <si>
    <t xml:space="preserve">382056  Sankt Augustin, Stadt         </t>
  </si>
  <si>
    <t xml:space="preserve">974052  Werl, Stadt                   </t>
  </si>
  <si>
    <t xml:space="preserve">366036  Schleiden, Stadt              </t>
  </si>
  <si>
    <t xml:space="preserve">978040  Werne, Stadt                  </t>
  </si>
  <si>
    <t xml:space="preserve">370024  Selfkant                      </t>
  </si>
  <si>
    <t xml:space="preserve">954032  Wetter (Ruhr), Stadt          </t>
  </si>
  <si>
    <t xml:space="preserve">382060  Siegburg, Stadt               </t>
  </si>
  <si>
    <t xml:space="preserve">974056  Wickede (Ruhr)                </t>
  </si>
  <si>
    <t xml:space="preserve">334028  Simmerath                     </t>
  </si>
  <si>
    <t xml:space="preserve">970044  Wilnsdorf                     </t>
  </si>
  <si>
    <t xml:space="preserve">334032  Stolberg (Rhld.), Stadt       </t>
  </si>
  <si>
    <t xml:space="preserve">958048  Winterberg, Stadt             </t>
  </si>
  <si>
    <t xml:space="preserve">382064  Swisttal                      </t>
  </si>
  <si>
    <t xml:space="preserve">954036  Witten, Stadt                 </t>
  </si>
  <si>
    <t xml:space="preserve">358056  Titz                          </t>
  </si>
  <si>
    <t xml:space="preserve">382068  Troisdorf, Stadt              </t>
  </si>
  <si>
    <t xml:space="preserve">370028  Übach-Palenberg, Stadt        </t>
  </si>
  <si>
    <t xml:space="preserve">358060  Vettweiß                      </t>
  </si>
  <si>
    <t xml:space="preserve">382072  Wachtberg                     </t>
  </si>
  <si>
    <t xml:space="preserve">374044  Waldbröl, Stadt               </t>
  </si>
  <si>
    <t xml:space="preserve">370032  Waldfeucht                    </t>
  </si>
  <si>
    <t xml:space="preserve">370036  Wassenberg, Stadt             </t>
  </si>
  <si>
    <t xml:space="preserve">370040  Wegberg, Stadt                </t>
  </si>
  <si>
    <t xml:space="preserve">366040  Weilerswist                   </t>
  </si>
  <si>
    <t xml:space="preserve">378032  Wermelskirchen, Stadt         </t>
  </si>
  <si>
    <t xml:space="preserve">362040  Wesseling, Stadt              </t>
  </si>
  <si>
    <t xml:space="preserve">374048  Wiehl, Stadt                  </t>
  </si>
  <si>
    <t xml:space="preserve">382076  Windeck                       </t>
  </si>
  <si>
    <t xml:space="preserve">374052  Wipperfürth, Stadt            </t>
  </si>
  <si>
    <t xml:space="preserve">334036  Würselen, Stadt               </t>
  </si>
  <si>
    <t xml:space="preserve">366044  Zülpich, Stadt                </t>
  </si>
  <si>
    <t>Regierungsbezirk:</t>
  </si>
  <si>
    <t>Gemeinde:</t>
  </si>
  <si>
    <t>Bilanzjahr:</t>
  </si>
  <si>
    <t>Kto.-
gr./
art</t>
  </si>
  <si>
    <t>Konten</t>
  </si>
  <si>
    <t>Bezeichnung</t>
  </si>
  <si>
    <t>Euro-
betrag</t>
  </si>
  <si>
    <t>A K T I V A</t>
  </si>
  <si>
    <t xml:space="preserve">01 </t>
  </si>
  <si>
    <t>Immaterielle Vermögensgegenstände</t>
  </si>
  <si>
    <t>011</t>
  </si>
  <si>
    <t>Immaterielle Vermögensgegenstände (ImVG)</t>
  </si>
  <si>
    <t xml:space="preserve">Stand der AHK von immateriellen Vermögensgegenständen am 31.12. des Vorjahres </t>
  </si>
  <si>
    <t xml:space="preserve">Abgänge von immateriellen Vermögensgegenständen </t>
  </si>
  <si>
    <t>Buchwert der immateriellen Vermögensgegenstände am 31.12. des Haushaltsjahres</t>
  </si>
  <si>
    <t>Buchwert der immateriellen Vermögensgegenstände am 31.12. des Vorjahres</t>
  </si>
  <si>
    <t xml:space="preserve">02 </t>
  </si>
  <si>
    <t>Unbebaute Grundstücke und grundstücksgleiche Rechte</t>
  </si>
  <si>
    <t>021</t>
  </si>
  <si>
    <t xml:space="preserve">Grünflächen </t>
  </si>
  <si>
    <t xml:space="preserve">Stand der AHK von Grünflächen am 31.12. des Vorjahres </t>
  </si>
  <si>
    <t xml:space="preserve">Zugänge an Grünflächen </t>
  </si>
  <si>
    <t xml:space="preserve">Abgänge von Grünflächen </t>
  </si>
  <si>
    <t>Buchwert der Grünflächen am 31.12. des Haushaltsjahres</t>
  </si>
  <si>
    <t xml:space="preserve">Buchwert der Grünflächen am 31.12. des Vorjahres </t>
  </si>
  <si>
    <t>022</t>
  </si>
  <si>
    <t xml:space="preserve">Ackerland </t>
  </si>
  <si>
    <t xml:space="preserve">Stand der AHK von Ackerland am 31.12. des Vorjahres </t>
  </si>
  <si>
    <t xml:space="preserve">Zugänge an Ackerland </t>
  </si>
  <si>
    <t xml:space="preserve">Abgänge von Ackerland </t>
  </si>
  <si>
    <t xml:space="preserve">023 </t>
  </si>
  <si>
    <t>Wald und Forsten</t>
  </si>
  <si>
    <t xml:space="preserve">Stand der AHK von Wald und Forsten am 31.12. des Vorjahres </t>
  </si>
  <si>
    <t xml:space="preserve">Zugänge an Wald und Forsten </t>
  </si>
  <si>
    <t xml:space="preserve">Abgänge von Wald und Forsten </t>
  </si>
  <si>
    <t>024</t>
  </si>
  <si>
    <t>Sonstige unbebaute Grundstücke</t>
  </si>
  <si>
    <t xml:space="preserve">Stand der AHK von sonstigen unbebauten Grundstücken am 31.12. des Vorjahres </t>
  </si>
  <si>
    <t xml:space="preserve">Zugänge an sonstigen unbebauten Grundstücken </t>
  </si>
  <si>
    <t xml:space="preserve">Abgänge von sonstigen unbebauten Grundstücken </t>
  </si>
  <si>
    <t xml:space="preserve">03 </t>
  </si>
  <si>
    <t>Bebaute Grundstücke und grundstücksgleiche Rechte</t>
  </si>
  <si>
    <t>031</t>
  </si>
  <si>
    <t>Grundstücke mit Kinder- und Jugendeinrichtungen</t>
  </si>
  <si>
    <t xml:space="preserve">Stand der AHK von Kinder- und Jugendeinrichtungen am 31.12. des Vorjahres </t>
  </si>
  <si>
    <t xml:space="preserve">Zugänge an Kinder- und Jugendeinrichtungen </t>
  </si>
  <si>
    <t xml:space="preserve">Abgänge von Kinder- und Jugendeinrichtungen </t>
  </si>
  <si>
    <t>Buchwert der Kinder- und Jugendeinrichtungen am 31.12. des Haushaltsjahres</t>
  </si>
  <si>
    <t>032</t>
  </si>
  <si>
    <t>Grundstücke mit Schulen</t>
  </si>
  <si>
    <t xml:space="preserve">Stand der AHK von Schulen am 31.12. des Vorjahres </t>
  </si>
  <si>
    <t xml:space="preserve">Zugänge an Schulen </t>
  </si>
  <si>
    <t xml:space="preserve">Abgänge von Schulen </t>
  </si>
  <si>
    <t>Buchwert der Schulen am 31.12. des Haushaltsjahres</t>
  </si>
  <si>
    <t>033</t>
  </si>
  <si>
    <t>Grundstücke mit Wohnbauten</t>
  </si>
  <si>
    <t xml:space="preserve">Stand der AHK von Wohnbauten am 31.12. des Vorjahres </t>
  </si>
  <si>
    <t xml:space="preserve">Zugänge an Wohnbauten </t>
  </si>
  <si>
    <t xml:space="preserve">Abgänge von Wohnbauten </t>
  </si>
  <si>
    <t>Buchwert der Wohnbauten am 31.12. des Haushaltsjahres</t>
  </si>
  <si>
    <t>039</t>
  </si>
  <si>
    <t>Grundstücke mit sonstigen Dienst-, Geschäfts- und Betriebsgebäuden</t>
  </si>
  <si>
    <t xml:space="preserve">Stand der AHK von sonstigen Gebäuden am 31.12. des Vorjahres </t>
  </si>
  <si>
    <t xml:space="preserve">Zugänge an sonstigen Gebäuden </t>
  </si>
  <si>
    <t xml:space="preserve">Abgänge von sonstigen Gebäuden </t>
  </si>
  <si>
    <t xml:space="preserve">04 </t>
  </si>
  <si>
    <t>Infrastrukturvermögen</t>
  </si>
  <si>
    <t>041</t>
  </si>
  <si>
    <t>Grund und Boden des Infrastrukturvermögens</t>
  </si>
  <si>
    <t xml:space="preserve">Stand der AHK von Infrastrukturgrundstücken am 31.12. des Vorjahres </t>
  </si>
  <si>
    <t xml:space="preserve">Zugänge an Infrastrukturgrundstücken </t>
  </si>
  <si>
    <t xml:space="preserve">Abgänge von Infrastrukturgrundstücken </t>
  </si>
  <si>
    <t>042</t>
  </si>
  <si>
    <t>Brücken und Tunnel</t>
  </si>
  <si>
    <t>Buchwert der Brücken und Tunnel am 31.12. des Haushaltsjahres</t>
  </si>
  <si>
    <t>043</t>
  </si>
  <si>
    <t>Gleisanlagen mit Streckenausrüstung und Sicherheitsanlagen</t>
  </si>
  <si>
    <t xml:space="preserve">Stand der AHK von Gleisanlagen am 31.12. des Vorjahres </t>
  </si>
  <si>
    <t xml:space="preserve">Zugänge an Gleisanlagen </t>
  </si>
  <si>
    <t xml:space="preserve">Abgänge von Gleisanlagen </t>
  </si>
  <si>
    <t>Buchwert der Gleisanlagen am 31.12. des Haushaltsjahres</t>
  </si>
  <si>
    <t>044</t>
  </si>
  <si>
    <t>Entwässerungs- und Abwasserbeseitigungsanlagen</t>
  </si>
  <si>
    <t xml:space="preserve">Stand der AHK von Abwasserbeseitigungsanlagen am 31.12. des Vorjahres </t>
  </si>
  <si>
    <t xml:space="preserve">Zugänge an Abwasserbeseitigungsanlagen </t>
  </si>
  <si>
    <t xml:space="preserve">Abgänge von Abwasserbeseitigungsanlagen </t>
  </si>
  <si>
    <t>Buchwert der Abwasserbeseitigungsanlagen am 31.12. des Haushaltsjahres</t>
  </si>
  <si>
    <t>045</t>
  </si>
  <si>
    <t>Straßennetz mit Wegen, Plätzen und Verkehrslenkungsanlagen</t>
  </si>
  <si>
    <t xml:space="preserve">Stand der AHK des Straßennetzes am 31.12. des Vorjahres </t>
  </si>
  <si>
    <t xml:space="preserve">Zugänge beim Straßennetz </t>
  </si>
  <si>
    <t xml:space="preserve">Abgänge beim Straßennetz </t>
  </si>
  <si>
    <t>Buchwert des Straßennetzes am 31.12. des Haushaltsjahres</t>
  </si>
  <si>
    <t>049</t>
  </si>
  <si>
    <t>Sonstige Bauten des Infrastrukturvermögens</t>
  </si>
  <si>
    <t xml:space="preserve">Stand der AHK von sonstigen Infrastrukturbauten am 31.12. des Vorjahres </t>
  </si>
  <si>
    <t xml:space="preserve">Zugänge an sonstigen Infrastrukturbauten </t>
  </si>
  <si>
    <t xml:space="preserve">Abgänge von sonstigen Infrastrukturbauten </t>
  </si>
  <si>
    <t>Buchwert der sonstigen Infrastrukturbauten am 31.12. des Haushaltsjahres</t>
  </si>
  <si>
    <t xml:space="preserve">05 </t>
  </si>
  <si>
    <t>Bauten auf fremdem Grund und Boden</t>
  </si>
  <si>
    <t>051</t>
  </si>
  <si>
    <t xml:space="preserve">06 </t>
  </si>
  <si>
    <t>Kunstgegenstände, Kulturdenkmäler</t>
  </si>
  <si>
    <t xml:space="preserve">061 </t>
  </si>
  <si>
    <t xml:space="preserve">Stand der AHK von Kulturgütern am 31.12. des Vorjahres </t>
  </si>
  <si>
    <t xml:space="preserve">Zugänge an Kulturgütern </t>
  </si>
  <si>
    <t xml:space="preserve">Abgänge von Kulturgütern </t>
  </si>
  <si>
    <t xml:space="preserve">07 </t>
  </si>
  <si>
    <t>Maschinen und technische Anlagen, Fahrzeuge</t>
  </si>
  <si>
    <t xml:space="preserve">071 </t>
  </si>
  <si>
    <t xml:space="preserve">Zugänge an technischer Ausstattung </t>
  </si>
  <si>
    <t xml:space="preserve">Abgänge von technischer Ausstattung </t>
  </si>
  <si>
    <t xml:space="preserve">08 </t>
  </si>
  <si>
    <t>Betriebs- und Geschäftsausstattung</t>
  </si>
  <si>
    <t xml:space="preserve">081 </t>
  </si>
  <si>
    <t xml:space="preserve">Zugänge an Betriebs- und Geschäftsausstattung </t>
  </si>
  <si>
    <t xml:space="preserve">Abgänge von Betriebs- und Geschäftsausstattung </t>
  </si>
  <si>
    <t>Buchwert der Betriebs- und Geschäftsausstattung am 31.12. des Haushaltsjahres</t>
  </si>
  <si>
    <t xml:space="preserve">09 </t>
  </si>
  <si>
    <t>Geleistete Anzahlungen, Anlagen im Bau</t>
  </si>
  <si>
    <t xml:space="preserve">091 </t>
  </si>
  <si>
    <t>Buchwert der Anzahlungen und Anlagen im Bau am 31.12. des Haushaltsjahres</t>
  </si>
  <si>
    <t xml:space="preserve">10 </t>
  </si>
  <si>
    <t>Anteile an verbundenen Unternehmen</t>
  </si>
  <si>
    <t xml:space="preserve">101 </t>
  </si>
  <si>
    <t xml:space="preserve">Stand der AHK von Anteilen an verbundenen Unternehmen am 31.12. des Vorjahres </t>
  </si>
  <si>
    <t xml:space="preserve">Zugänge an Anteilen an verbundenen Unternehmen </t>
  </si>
  <si>
    <t xml:space="preserve">Abgänge von Anteilen an verbundenen Unternehmen </t>
  </si>
  <si>
    <t xml:space="preserve">11 </t>
  </si>
  <si>
    <t>Beteiligungen</t>
  </si>
  <si>
    <t xml:space="preserve">111 </t>
  </si>
  <si>
    <t xml:space="preserve">Stand der AHK von Beteiligungen am 31.12. des Vorjahres </t>
  </si>
  <si>
    <t xml:space="preserve">Zugänge an Beteiligungen </t>
  </si>
  <si>
    <t xml:space="preserve">Abgänge von Beteiligungen </t>
  </si>
  <si>
    <t>Buchwert der Beteiligungen am 31.12. des Haushaltsjahres</t>
  </si>
  <si>
    <t xml:space="preserve">12 </t>
  </si>
  <si>
    <t>Sondervermögen</t>
  </si>
  <si>
    <t xml:space="preserve">121 </t>
  </si>
  <si>
    <t xml:space="preserve">Stand der AHK von Sondervermögen am 31.12. des Vorjahres </t>
  </si>
  <si>
    <t xml:space="preserve">Zugänge an Sondervermögen </t>
  </si>
  <si>
    <t xml:space="preserve">Abgänge von Sondervermögen </t>
  </si>
  <si>
    <t>Buchwert der Sondervermögen am 31.12. des Haushaltsjahres</t>
  </si>
  <si>
    <t xml:space="preserve">13 </t>
  </si>
  <si>
    <t xml:space="preserve">Ausleihungen </t>
  </si>
  <si>
    <t xml:space="preserve">131 </t>
  </si>
  <si>
    <t>Ausleihungen an verbundene Unternehmen</t>
  </si>
  <si>
    <t xml:space="preserve">Stand der AHK von Ausleihungen an verbundene Unternehmen am 31.12. des Vorjahres </t>
  </si>
  <si>
    <t xml:space="preserve">Zugänge an Ausleihungen an verbundene Unternehmen </t>
  </si>
  <si>
    <t xml:space="preserve">Abgänge von Ausleihungen an verbundene Unternehmen </t>
  </si>
  <si>
    <t>Buchwert der Ausleihungen an verbundene Unternehmen am 31.12. des Haushaltsjahres</t>
  </si>
  <si>
    <t xml:space="preserve">132 </t>
  </si>
  <si>
    <t>Ausleihungen an Beteiligungen</t>
  </si>
  <si>
    <t xml:space="preserve">Stand der AHK von Ausleihungen an Beteiligungen am 31.12. des Vorjahres </t>
  </si>
  <si>
    <t xml:space="preserve">Zugänge an Ausleihungen an Beteiligungen </t>
  </si>
  <si>
    <t xml:space="preserve">Abgänge von Ausleihungen an Beteiligungen </t>
  </si>
  <si>
    <t xml:space="preserve">133 </t>
  </si>
  <si>
    <t>Ausleihungen an Sondervermögen</t>
  </si>
  <si>
    <t xml:space="preserve">Stand der AHK von Ausleihungen an Sondervermögen am 31.12. des Vorjahres </t>
  </si>
  <si>
    <t xml:space="preserve">Zugänge an Ausleihungen an Sondervermögen </t>
  </si>
  <si>
    <t xml:space="preserve">Abgänge von Ausleihungen an Sondervermögen </t>
  </si>
  <si>
    <t>Buchwert der Ausleihungen an Sondervermögen am 31.12. des Haushaltsjahres</t>
  </si>
  <si>
    <t xml:space="preserve">139 </t>
  </si>
  <si>
    <t>Sonstige Ausleihungen</t>
  </si>
  <si>
    <t xml:space="preserve">14 </t>
  </si>
  <si>
    <t xml:space="preserve">Wertpapiere </t>
  </si>
  <si>
    <t xml:space="preserve">141 </t>
  </si>
  <si>
    <t>Wertpapiere des Anlagevermögens</t>
  </si>
  <si>
    <t xml:space="preserve">Stand der AHK von Wertpapieren des Anlagevermögens am 31.12. des Vorjahres </t>
  </si>
  <si>
    <t xml:space="preserve">Zugänge an Wertpapieren des Anlagevermögens </t>
  </si>
  <si>
    <t xml:space="preserve">Abgänge von Wertpapieren des Anlagevermögens </t>
  </si>
  <si>
    <t xml:space="preserve">146 </t>
  </si>
  <si>
    <t>Wertpapiere des Umlaufvermögens</t>
  </si>
  <si>
    <t xml:space="preserve">15 </t>
  </si>
  <si>
    <t>Vorräte</t>
  </si>
  <si>
    <t>151</t>
  </si>
  <si>
    <t>Roh-, Hilfs- und Betriebsstoffe, Waren</t>
  </si>
  <si>
    <t>Buchwert der Vorräte am 31.12. des Haushaltsjahres</t>
  </si>
  <si>
    <t>Buchwert der Vorräte am 31.12. des Vorjahres</t>
  </si>
  <si>
    <t>152</t>
  </si>
  <si>
    <t xml:space="preserve">Geleistete Anzahlungen für Umlaufvermögen </t>
  </si>
  <si>
    <t>Buchwert der geleisteten Anzahlungen für Umlaufvermögen am 31.12. des Haushaltsjahres</t>
  </si>
  <si>
    <t>Buchwert der geleisteten Anzahlungen für Umlaufvermögen am 31.12. des Vorjahres</t>
  </si>
  <si>
    <t xml:space="preserve">16 </t>
  </si>
  <si>
    <t>Öffentlich-rechtliche Forderungen und Forderungen aus Transferleistungen</t>
  </si>
  <si>
    <t>Gesamtbetrag der öffentl.-rechtl. Forderungen u. Forderungen aus Transferleistungen am 31.12. des Hhjahres</t>
  </si>
  <si>
    <t>Öffentl.-rechtl. Forderungen u. Forderungen aus Transferleistungen mit einer Restlaufzeit von bis zu 1 Jahr</t>
  </si>
  <si>
    <t>Öffentl.-rechtl. Forderungen u. Forderungen aus Transferleistungen mit einer Restlaufzeit von 1 bis 5 Jahren</t>
  </si>
  <si>
    <t>Öffentl.-rechtl. Forderungen u. Forderungen aus Transferleistungen mit einer Restlaufzeit von mehr als 5 Jahren</t>
  </si>
  <si>
    <t>Gesamtbetrag der öffentl.-rechtl. Forderungen u. Forderungen aus Transferleistungen am 31.12. des Vorjahres</t>
  </si>
  <si>
    <t xml:space="preserve">17 </t>
  </si>
  <si>
    <t>Privatrechtliche Forderungen, sonstige Vermögensgegenstände</t>
  </si>
  <si>
    <t>Privatrechtliche Forderungen</t>
  </si>
  <si>
    <t>Gesamtbetrag der privatrechtlichen Forderungen am 31.12. des Haushaltsjahres</t>
  </si>
  <si>
    <t>Privatrechtliche Forderungen mit einer Restlaufzeit von bis zu 1 Jahr</t>
  </si>
  <si>
    <t>Privatrechtliche Forderungen mit einer Restlaufzeit von 1 bis 5 Jahren</t>
  </si>
  <si>
    <t>Privatrechtliche Forderungen mit einer Restlaufzeit von mehr als 5 Jahren</t>
  </si>
  <si>
    <t>Gesamtbetrag der privatrechtlichen Forderungen am 31.12. des Vorjahres</t>
  </si>
  <si>
    <t>Sonstige Vermögensgegenstände</t>
  </si>
  <si>
    <t>Sonstige Vermögensgegenstände  am 31.12. des Haushaltsjahres</t>
  </si>
  <si>
    <t>Sonstige Vermögensgegenstände  am 31.12. des Vorjahres</t>
  </si>
  <si>
    <t xml:space="preserve">18  </t>
  </si>
  <si>
    <t>Liquide Mittel</t>
  </si>
  <si>
    <t xml:space="preserve">19 </t>
  </si>
  <si>
    <t>Aktive Rechnungsabgrenzung und Überschuldung</t>
  </si>
  <si>
    <t xml:space="preserve">191 </t>
  </si>
  <si>
    <t>Aktive Rechnungsabgrenzung</t>
  </si>
  <si>
    <t>199</t>
  </si>
  <si>
    <t>Überschuldung</t>
  </si>
  <si>
    <t>Nicht durch Eigenkapital gedeckter Fehlbetrag</t>
  </si>
  <si>
    <t>P A S S I V A</t>
  </si>
  <si>
    <t xml:space="preserve">20 </t>
  </si>
  <si>
    <t>Eigenkapital</t>
  </si>
  <si>
    <t>201</t>
  </si>
  <si>
    <t>Allgemeine Rücklage</t>
  </si>
  <si>
    <t>203</t>
  </si>
  <si>
    <t>Sonderrücklagen</t>
  </si>
  <si>
    <t>204</t>
  </si>
  <si>
    <t>Ausgleichsrücklage</t>
  </si>
  <si>
    <t>208</t>
  </si>
  <si>
    <t>Jahresüberschuss/Jahresfehlbetrag</t>
  </si>
  <si>
    <t xml:space="preserve">23 </t>
  </si>
  <si>
    <t>Sonderposten</t>
  </si>
  <si>
    <t>231</t>
  </si>
  <si>
    <t>Sonderposten aus Zuwendungen</t>
  </si>
  <si>
    <t>232</t>
  </si>
  <si>
    <t>Sonderposten aus Beiträgen</t>
  </si>
  <si>
    <t>233</t>
  </si>
  <si>
    <t>Sonderposten für den Gebührenausgleich</t>
  </si>
  <si>
    <t>239</t>
  </si>
  <si>
    <t>Sonstige Sonderposten</t>
  </si>
  <si>
    <t xml:space="preserve">25 </t>
  </si>
  <si>
    <t>Pensionsrückstellungen</t>
  </si>
  <si>
    <t xml:space="preserve">251 </t>
  </si>
  <si>
    <t xml:space="preserve">26 </t>
  </si>
  <si>
    <t>Rückstellungen für Deponien und Altlasten</t>
  </si>
  <si>
    <t xml:space="preserve">261 </t>
  </si>
  <si>
    <t xml:space="preserve">27 </t>
  </si>
  <si>
    <t>Instandhaltungsrückstellungen</t>
  </si>
  <si>
    <t xml:space="preserve">271 </t>
  </si>
  <si>
    <t xml:space="preserve">28 </t>
  </si>
  <si>
    <t>Sonstige Rückstellungen</t>
  </si>
  <si>
    <t xml:space="preserve">281 </t>
  </si>
  <si>
    <t xml:space="preserve">30 </t>
  </si>
  <si>
    <t>Anleihen</t>
  </si>
  <si>
    <t>Gesamtbetrag der Anleihen am 31.12. des Haushaltsjahres</t>
  </si>
  <si>
    <t>Anleihen mit einer Restlaufzeit von bis zu 1 Jahr</t>
  </si>
  <si>
    <t>Anleihen mit einer Restlaufzeit von 1 bis 5 Jahren</t>
  </si>
  <si>
    <t>Anleihen mit einer Restlaufzeit von mehr als 5 Jahren</t>
  </si>
  <si>
    <t>Gesamtbetrag der Anleihen am 31.12. des Vorjahres</t>
  </si>
  <si>
    <t xml:space="preserve">32 </t>
  </si>
  <si>
    <t>Verbindlichkeiten aus Krediten für Investitionen</t>
  </si>
  <si>
    <t>321</t>
  </si>
  <si>
    <t>Kredite für Investitionen von verbundenen Unternehmen</t>
  </si>
  <si>
    <t>Gesamtbetrag der Investitionskredite von verbundenen Unternehmen am 31.12. des Haushaltsjahres</t>
  </si>
  <si>
    <t>Investitionskredite von verbundenen Unternehmen mit einer Restlaufzeit von bis zu 1 Jahr</t>
  </si>
  <si>
    <t>Investitionskredite von verbundenen Unternehmen mit einer Restlaufzeit von 1 bis 5 Jahren</t>
  </si>
  <si>
    <t xml:space="preserve">Investitionskredite von verbundenen Unternehmen mit einer Restlaufzeit von mehr als 5 Jahren </t>
  </si>
  <si>
    <t>Gesamtbetrag der Investitionskredite von verbundenen Unternehmen am 31.12. des Vorjahres</t>
  </si>
  <si>
    <t>322</t>
  </si>
  <si>
    <t>Kredite für Investitionen von Beteiligungen</t>
  </si>
  <si>
    <t>Gesamtbetrag der Investitionskredite von Beteiligungen am 31.12. des Haushaltsjahres</t>
  </si>
  <si>
    <t>Investitionskredite von Beteiligungen mit einer Restlaufzeit von bis zu 1 Jahr</t>
  </si>
  <si>
    <t>Investitionskredite von Beteiligungen mit einer Restlaufzeit von 1 bis 5 Jahren</t>
  </si>
  <si>
    <t xml:space="preserve">Investitionskredite von Beteiligungen mit einer Restlaufzeit von mehr als 5 Jahren </t>
  </si>
  <si>
    <t>Gesamtbetrag der Investitionskredite von Beteiligungen am 31.12. des Vorjahres</t>
  </si>
  <si>
    <t>323</t>
  </si>
  <si>
    <t>Kredite für Investitionen von Sondervermögen</t>
  </si>
  <si>
    <t>Gesamtbetrag der Investitionskredite von Sondervermögen am 31.12. des Haushaltsjahres</t>
  </si>
  <si>
    <t>Investitionskredite von Sondervermögen mit einer Restlaufzeit von bis zu 1 Jahr</t>
  </si>
  <si>
    <t>Investitionskredite von Sondervermögen mit einer Restlaufzeit von 1 bis 5 Jahren</t>
  </si>
  <si>
    <t xml:space="preserve">Investitionskredite von Sondervermögen mit einer Restlaufzeit von mehr als 5 Jahren </t>
  </si>
  <si>
    <t>Gesamtbetrag der Investitionskredite von Sondervermögen am 31.12. des Vorjahres</t>
  </si>
  <si>
    <t>Kredite für Investitionen vom öffentlichen Bereich</t>
  </si>
  <si>
    <t>Gesamtbetrag der Investitionskredite vom öffentlichen Bereich am 31.12. des Haushaltsjahres</t>
  </si>
  <si>
    <t>Investitionskredite vom öffentlichen Bereich mit einer Restlaufzeit von bis zu 1 Jahr</t>
  </si>
  <si>
    <t>Investitionskredite vom öffentlichen Bereich mit einer Restlaufzeit von 1 bis 5 Jahren</t>
  </si>
  <si>
    <t xml:space="preserve">Investitionskredite vom öffentlichen Bereich mit einer Restlaufzeit von mehr als 5 Jahren </t>
  </si>
  <si>
    <t>Gesamtbetrag der Investitionskredite vom öffentlichen Bereich am 31.12. des Vorjahres</t>
  </si>
  <si>
    <t>Kredite für Investitionen von Kreditinstituten</t>
  </si>
  <si>
    <t>Gesamtbetrag der Investitionskredite von Kreditinstituten am 31.12. des Haushaltsjahres</t>
  </si>
  <si>
    <t>Investitionskredite von Kreditinstituten mit einer Restlaufzeit von bis zu 1 Jahr</t>
  </si>
  <si>
    <t>Investitionskredite von Kreditinstituten mit einer Restlaufzeit von 1 bis 5 Jahren</t>
  </si>
  <si>
    <t>Investitionskredite von Kreditinstituten mit einer Restlaufzeit von mehr als 5 Jahren</t>
  </si>
  <si>
    <t>Gesamtbetrag der Investitionskredite von Kreditinstituten am 31.12. des Vorjahres</t>
  </si>
  <si>
    <t xml:space="preserve">33 </t>
  </si>
  <si>
    <t>Verbindlichkeiten aus Krediten zur Liquiditätssicherung</t>
  </si>
  <si>
    <t>Gesamtbetrag der Liquiditätskredite am 31.12 des Haushaltsjahres</t>
  </si>
  <si>
    <t>Liquiditätskredite mit einer Restlaufzeit bis zu 1 Jahr</t>
  </si>
  <si>
    <t>Liquiditätskredite mit einer Restlaufzeit von 1 bis 5 Jahren</t>
  </si>
  <si>
    <t>Liquiditätskredite mit einer Restlaufzeit von mehr als 5 Jahren</t>
  </si>
  <si>
    <t>Gesamtbetrag der Liquiditätskredite am 31.12. des Vorjahres</t>
  </si>
  <si>
    <t>34</t>
  </si>
  <si>
    <t>Verbindlichkeiten aus Vorgängen, die Kreditaufnahmen wirtschaftlich gleichkommen</t>
  </si>
  <si>
    <t>341</t>
  </si>
  <si>
    <t>Gesamtbetrag der Verbindlichkeiten aus kreditähnlichen Rechtsgeschäften am 31.12. des Haushaltsjahres</t>
  </si>
  <si>
    <t>Verbindlichkeiten aus kreditähnlichen Rechtsgeschäften mit einer Restlaufzeit von bis zu 1 Jahr</t>
  </si>
  <si>
    <t xml:space="preserve">Verbindlichkeiten aus kreditähnlichen Rechtsgeschäften mit einer Restlaufzeit von 1 bis 5 Jahren </t>
  </si>
  <si>
    <t xml:space="preserve">Verbindlichkeiten aus kreditähnlichen Rechtsgeschäften mit einer Restlaufzeit von mehr als 5 Jahren </t>
  </si>
  <si>
    <t>Gesamtbetrag der Verbindlichkeiten aus kreditähnlichen Rechtsgeschäften am 31.12. des Vorjahres</t>
  </si>
  <si>
    <t xml:space="preserve">35 </t>
  </si>
  <si>
    <t>Verbindlichkeiten aus Lieferungen und Leistungen</t>
  </si>
  <si>
    <t xml:space="preserve">351 </t>
  </si>
  <si>
    <t>Gesamtbetrag der Verbindlichkeiten aus Lieferungen und Leistungen am 31.12. des Haushaltsjahres</t>
  </si>
  <si>
    <t>Verbindlichkeiten aus Lieferungen und Leistungen mit einer Restlaufzeit von bis zu 1 Jahr</t>
  </si>
  <si>
    <t xml:space="preserve">Verbindlichkeiten aus Lieferungen und Leistungen mit einer Restlaufzeit von 1 bis 5 Jahren </t>
  </si>
  <si>
    <t xml:space="preserve">Verbindlichkeiten aus Lieferungen und Leistungen mit einer Restlaufzeit von mehr als 5 Jahren </t>
  </si>
  <si>
    <t>Gesamtbetrag der Verbindlichkeiten aus Lieferungen und Leistungen am 31.12. des Vorjahres</t>
  </si>
  <si>
    <t xml:space="preserve">36 </t>
  </si>
  <si>
    <t>Verbindlichkeiten aus Transferleistungen</t>
  </si>
  <si>
    <t xml:space="preserve">361 </t>
  </si>
  <si>
    <t>Gesamtbetrag der Verbindlichkeiten aus Transferleistungen am 31.12. des Haushaltsjahres</t>
  </si>
  <si>
    <t>Verbindlichkeiten aus Transferleistungen mit einer Restlaufzeit von bis zu 1 Jahr</t>
  </si>
  <si>
    <t xml:space="preserve">Verbindlichkeiten aus Transferleistungen mit einer Restlaufzeit von 1 bis 5 Jahren </t>
  </si>
  <si>
    <t xml:space="preserve">Verbindlichkeiten aus Transferleistungen mit einer Restlaufzeit von mehr als 5 Jahren </t>
  </si>
  <si>
    <t>Gesamtbetrag der Verbindlichkeiten aus Transferleistungen am 31.12. des Vorjahres</t>
  </si>
  <si>
    <t xml:space="preserve">37 </t>
  </si>
  <si>
    <t>Sonstige Verbindlichkeiten</t>
  </si>
  <si>
    <t>371</t>
  </si>
  <si>
    <t>Gesamtbetrag der sonstigen Verbindlichkeiten am 31.12. des Haushaltsjahres</t>
  </si>
  <si>
    <t>Sonstige Verbindlichkeiten mit einer Restlaufzeit von bis zu 1 Jahr</t>
  </si>
  <si>
    <t>Sonstige Verbindlichkeiten mit einer Restlaufzeit von 1 bis 5 Jahren</t>
  </si>
  <si>
    <t>Sonstige Verbindlichkeiten mit einer Restlaufzeit von mehr als 5 Jahren</t>
  </si>
  <si>
    <t>Gesamtbetrag der sonstigen Verbindlichkeiten am 31.12. des Vorjahres</t>
  </si>
  <si>
    <t>38</t>
  </si>
  <si>
    <t>Erhaltene Anzahlungen</t>
  </si>
  <si>
    <t>Erhaltene Anzahlungen am 31.12. des Haushaltsjahres</t>
  </si>
  <si>
    <t>Erhaltene Anzahlungen am 31.12. des Vorjahres</t>
  </si>
  <si>
    <t xml:space="preserve">39 </t>
  </si>
  <si>
    <t>Passive Rechnungsabgrenzung (RAP)</t>
  </si>
  <si>
    <t>391</t>
  </si>
  <si>
    <t xml:space="preserve">Passive Rechnungsabgrenzung </t>
  </si>
  <si>
    <t xml:space="preserve">Passive Rechnungsabgrenzung   </t>
  </si>
  <si>
    <t>303</t>
  </si>
  <si>
    <t>Anleihen für Investitionen</t>
  </si>
  <si>
    <t>Anleihen zur Liquiditätssicherung</t>
  </si>
  <si>
    <t xml:space="preserve">A k t i v a </t>
  </si>
  <si>
    <t>P a s s i v a</t>
  </si>
  <si>
    <t>1     Anlagevermögen</t>
  </si>
  <si>
    <t>1     Eigenkapital</t>
  </si>
  <si>
    <t>1.1      Allgemeine Rücklage</t>
  </si>
  <si>
    <t>1.1     Immaterielle Vermögensgegenstände</t>
  </si>
  <si>
    <t>1.2     Sonderrücklagen</t>
  </si>
  <si>
    <t>1.3     Ausgleichsrücklage</t>
  </si>
  <si>
    <t>1.2    Sachanlagen</t>
  </si>
  <si>
    <t>1.4     Jahresüberschuss/Jahresfehlbetrag</t>
  </si>
  <si>
    <t>1.2.1      Unbebaute Grundstücke und grundstücksgleiche Rechte</t>
  </si>
  <si>
    <t>1.2.1.1       Grünflächen</t>
  </si>
  <si>
    <t xml:space="preserve">1.2.1.2      Ackerland </t>
  </si>
  <si>
    <t>2    Sonderposten</t>
  </si>
  <si>
    <t>1.2.1.3      Wald, Forsten</t>
  </si>
  <si>
    <t>2.1      für Zuwendungen</t>
  </si>
  <si>
    <t>1.2.1.4      Sonstige unbebaute Grundstücke</t>
  </si>
  <si>
    <t>2.2     für Beiträge</t>
  </si>
  <si>
    <t>1.2.2      Bebaute Grundstücke und grundstücksgleiche Rechte</t>
  </si>
  <si>
    <t>2.3     für den Gebührenausgleich</t>
  </si>
  <si>
    <t>1.2.2.1      Kinder- und Jugendeinrichtungen</t>
  </si>
  <si>
    <t>2.4     Sonstige Sonderposten</t>
  </si>
  <si>
    <t>1.2.2.2     Schulen</t>
  </si>
  <si>
    <t>1.2.2.3     Wohnbauten</t>
  </si>
  <si>
    <t>3    Rückstellungen</t>
  </si>
  <si>
    <r>
      <t xml:space="preserve">1.2.2.4     </t>
    </r>
    <r>
      <rPr>
        <sz val="10"/>
        <rFont val="Arial"/>
        <family val="2"/>
      </rPr>
      <t>Sonstige Dienst-, Geschäfts- und Betriebsgebäude</t>
    </r>
  </si>
  <si>
    <t>3.1      Pensionsrückstellungen</t>
  </si>
  <si>
    <t>1.2.3     Infrastrukturvermögen</t>
  </si>
  <si>
    <t>3.2     Rückstellungen für Deponien und Altlasten</t>
  </si>
  <si>
    <t>1.2.3.1      Grund und Boden des Infrastrukturvermögens</t>
  </si>
  <si>
    <t>3.3     Instandhaltungsrückstellungen</t>
  </si>
  <si>
    <t>1.2.3.2     Brücken und Tunnel</t>
  </si>
  <si>
    <t>3.4     Sonstige Rückstellungen</t>
  </si>
  <si>
    <t>1.2.3.3     Gleisanlagen mit Streckenausrüstung und Sicherheitsanlagen</t>
  </si>
  <si>
    <t>1.2.3.4     Entwässerungs- und Abwasserbeseitigungsanlagen</t>
  </si>
  <si>
    <t>4    Verbindlichkeiten</t>
  </si>
  <si>
    <t>1.2.3.5     Straßennetz mit Wegen, Plätzen und Verkehrslenkungsanlagen</t>
  </si>
  <si>
    <t>1.2.3.6     Sonstige Bauten des Infrastrukturvermögens</t>
  </si>
  <si>
    <t>4.1      Anleihen</t>
  </si>
  <si>
    <t>1.2.4     Bauten auf fremdem Grund und Boden</t>
  </si>
  <si>
    <t>1.2.5     Kunstgegenstände, Kulturdenkmäler</t>
  </si>
  <si>
    <t>4.2     Verbindlichkeiten aus Krediten für Investitionen</t>
  </si>
  <si>
    <t>1.2.6     Maschinen und technische Anlagen, Fahrzeuge</t>
  </si>
  <si>
    <t>4.2.1       von verbundenen Unternehmen</t>
  </si>
  <si>
    <t>1.2.7     Betriebs- und Geschäftsausstattung</t>
  </si>
  <si>
    <t>4.2.2      von Beteiligungen</t>
  </si>
  <si>
    <t>1.2.8     Geleistete Anzahlungen, Anlagen im Bau</t>
  </si>
  <si>
    <t>4.2.3      von Sondervermögen</t>
  </si>
  <si>
    <t>4.2.4      vom öffentlichen Bereich</t>
  </si>
  <si>
    <t>1.3     Finanzanlagen</t>
  </si>
  <si>
    <t>4.2.5      von Kreditinstituten</t>
  </si>
  <si>
    <t>1.3.1       Anteile an verbundenen Unternehmen</t>
  </si>
  <si>
    <t>1.3.2      Beteiligungen</t>
  </si>
  <si>
    <t>4.3     Verbindlichkeiten aus Krediten zur Liquiditätssicherung</t>
  </si>
  <si>
    <t>1.3.3      Sondervermögen</t>
  </si>
  <si>
    <t>1.3.4      Wertpapiere des Anlagevermögens</t>
  </si>
  <si>
    <t>4.4     Verbindlichkeiten aus Vorgängen, die Kreditaufnahmen wirtschaftlich gleichkommen</t>
  </si>
  <si>
    <t xml:space="preserve">1.3.5      Ausleihungen </t>
  </si>
  <si>
    <t>1.3.5.1       an verbundene Unternehmen</t>
  </si>
  <si>
    <t>4.5     Verbindlichkeiten aus Lieferungen und Leistungen</t>
  </si>
  <si>
    <t>1.3.5.2      an Beteiligungen</t>
  </si>
  <si>
    <t>1.3.5.3      an Sondervermögen</t>
  </si>
  <si>
    <t>4.6     Verbindlichkeiten aus Transferleistungen</t>
  </si>
  <si>
    <t>1.3.5.4      Sonstige Ausleihungen</t>
  </si>
  <si>
    <t>4.7     Sonstige Verbindlichkeiten</t>
  </si>
  <si>
    <t>2     Umlaufvermögen</t>
  </si>
  <si>
    <t>4.8     Erhaltene Anzahlungen</t>
  </si>
  <si>
    <t>2.1    Vorräte</t>
  </si>
  <si>
    <t>2.1.1      Roh-, Hilfs- und Betriebsstoffe, Waren</t>
  </si>
  <si>
    <t>5     Passive Rechnungsabgrenzung</t>
  </si>
  <si>
    <t>2.1.2     Geleistete Anzahlungen</t>
  </si>
  <si>
    <t>2.2    Forderungen und sonstige Vermögensgegenstände</t>
  </si>
  <si>
    <t>2.2.1     Öffentlich-rechtliche Forderungen und Forderungen aus Transferleistungen</t>
  </si>
  <si>
    <t>2.2.2     Privatrechtliche Forderungen</t>
  </si>
  <si>
    <t>2.2.3    Sonstige Vermögensgegenstände</t>
  </si>
  <si>
    <t>2.3    Wertpapiere des Umlaufvermögens</t>
  </si>
  <si>
    <t>2.4    Liquide Mittel</t>
  </si>
  <si>
    <t>3     Aktive Rechnungsabgrenzung</t>
  </si>
  <si>
    <t>Bilanzsumme</t>
  </si>
  <si>
    <t>Art des Anlagevermögens</t>
  </si>
  <si>
    <t>Anschaffungs- und Herstellungskosten</t>
  </si>
  <si>
    <t>Buchwert</t>
  </si>
  <si>
    <t xml:space="preserve">Stand am
 31.12.
des Vorjahres
</t>
  </si>
  <si>
    <t xml:space="preserve">Zugänge
 im 
Haushaltsjahr
</t>
  </si>
  <si>
    <t xml:space="preserve">Abgänge
im
Haushaltsjahr
</t>
  </si>
  <si>
    <t xml:space="preserve">Umbuchungen
im
Haushaltsjahr
</t>
  </si>
  <si>
    <t xml:space="preserve">Abschreibungen
im
Haushaltsjahr
</t>
  </si>
  <si>
    <t xml:space="preserve">Zuschreibungen
im
Haushaltsjahr
</t>
  </si>
  <si>
    <t>+</t>
  </si>
  <si>
    <t>-</t>
  </si>
  <si>
    <t>+ / -</t>
  </si>
  <si>
    <t>-  Euro  -</t>
  </si>
  <si>
    <t>1. Immaterielle Vermögensgegenstände</t>
  </si>
  <si>
    <t>2. Sachanlagen</t>
  </si>
  <si>
    <t xml:space="preserve"> 2.1   Unbebaute Grundstücke, gr. Rechte</t>
  </si>
  <si>
    <t xml:space="preserve">         2.1.1   Grünflächen</t>
  </si>
  <si>
    <t xml:space="preserve">         2.1.2   Ackerland</t>
  </si>
  <si>
    <t xml:space="preserve">         2.1.3   Wald, Forsten</t>
  </si>
  <si>
    <t xml:space="preserve">         2.1.4   Sonstige unbebaute Grundstücke</t>
  </si>
  <si>
    <t xml:space="preserve"> 2.2   Bebaute Grundstücke, gr. Rechte</t>
  </si>
  <si>
    <t xml:space="preserve">         2.2.1   Kindertageseinrichtungen</t>
  </si>
  <si>
    <t xml:space="preserve">         2.2.2   Schulen</t>
  </si>
  <si>
    <t xml:space="preserve">         2.2.3   Wohnbauten</t>
  </si>
  <si>
    <t xml:space="preserve">         2.2.4   Sonstige Geschäftsgebäude</t>
  </si>
  <si>
    <t xml:space="preserve"> 2.3   Infrastrukturvermögen</t>
  </si>
  <si>
    <t xml:space="preserve">         2.3.1   Grund und Boden der Infrastruktur</t>
  </si>
  <si>
    <t xml:space="preserve">         2.3.2   Brücken und Tunnel</t>
  </si>
  <si>
    <t xml:space="preserve">         2.3.3   Gleisanlagen u.a.</t>
  </si>
  <si>
    <t xml:space="preserve">         2.3.4   Abwasseranlagen</t>
  </si>
  <si>
    <t xml:space="preserve">         2.3.5   Straßennetz mit Anlagen</t>
  </si>
  <si>
    <t xml:space="preserve">         2.3.6   Sonstige Bauten der Infrastruktur</t>
  </si>
  <si>
    <t xml:space="preserve"> 2.4   Bauten auf fremdem Grund und Boden</t>
  </si>
  <si>
    <t xml:space="preserve"> 2.5   Kunstgegenstände, Kulturdenkmäler</t>
  </si>
  <si>
    <t xml:space="preserve"> 2.6   Maschinen, techn. Anlagen, Fahrzeuge</t>
  </si>
  <si>
    <t xml:space="preserve"> 2.7   Betriebs- und Geschäftsausstattung</t>
  </si>
  <si>
    <t xml:space="preserve"> 2.8   Geleistete Anzahlungen, Anlagen im Bau</t>
  </si>
  <si>
    <t>3. Finanzanlagen</t>
  </si>
  <si>
    <t xml:space="preserve"> 3.1   Anteile an verbundenen Unternehmen</t>
  </si>
  <si>
    <t xml:space="preserve"> 3.2   Beteiligungen</t>
  </si>
  <si>
    <t xml:space="preserve"> 3.3   Sondervermögen</t>
  </si>
  <si>
    <t xml:space="preserve"> 3.4   Wertpapiere des Anlagevermögens</t>
  </si>
  <si>
    <t xml:space="preserve"> 3.5   Ausleihungen </t>
  </si>
  <si>
    <t xml:space="preserve">         3.5.1   an verbundene Unternehmen</t>
  </si>
  <si>
    <t xml:space="preserve">         3.5.2   an Beteiligungen</t>
  </si>
  <si>
    <t xml:space="preserve">         3.5.3   an Sondervermögen</t>
  </si>
  <si>
    <t xml:space="preserve">         3.5.4   Sonstige Ausleihungen</t>
  </si>
  <si>
    <t>4. Summe des Anlagevermögens</t>
  </si>
  <si>
    <t>4.1.1       für Investitionen</t>
  </si>
  <si>
    <t>4.1.1       zur Liquiditätssicherung</t>
  </si>
  <si>
    <t>wählen Sie Ihren Regierungsbezirk (zuerst ins Feld - dann Schalter rechts anklicken);Düsseldorf;Köln;Münster;Detmold;Arnsberg;Verbände;</t>
  </si>
  <si>
    <t>Bilanzjahr</t>
  </si>
  <si>
    <t>01110</t>
  </si>
  <si>
    <t>01111</t>
  </si>
  <si>
    <t>01112</t>
  </si>
  <si>
    <t>01113</t>
  </si>
  <si>
    <t>01114</t>
  </si>
  <si>
    <t>01115</t>
  </si>
  <si>
    <t>01116</t>
  </si>
  <si>
    <t>01117</t>
  </si>
  <si>
    <t>01118</t>
  </si>
  <si>
    <t>01119</t>
  </si>
  <si>
    <t>01120</t>
  </si>
  <si>
    <t>01121</t>
  </si>
  <si>
    <t xml:space="preserve">Stand der AHK von immateriellen Vermögensgegenständen am 31.12. des Haushaltsjahres </t>
  </si>
  <si>
    <t>Kumulierte Abschreibungen bei immateriellen Vermögensgegenständen zum 31.12. des Vorjahres</t>
  </si>
  <si>
    <t>Abschreibungen bei immateriellen Vermögensgegenständen im Haushaltsjahr</t>
  </si>
  <si>
    <t>Zuschreibungen bei immateriellen Vermögensgegenständen im Haushaltsjahr</t>
  </si>
  <si>
    <t>Änderungen bei immateriellen Vermögensgegenständen durch Zu- und Abgänge sowie Umbuchungen im Haushaltsjahr</t>
  </si>
  <si>
    <t>Kumulierte Abschreibungen bei immateriellen Vermögensgegenständen zum 31.12. des Haushaltsjahres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</si>
  <si>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</si>
  <si>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</si>
  <si>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</si>
  <si>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</si>
  <si>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</si>
  <si>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</si>
  <si>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</si>
  <si>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</si>
  <si>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</si>
  <si>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</si>
  <si>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</si>
  <si>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</si>
  <si>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Stand der AHK von Grünflächen am 31.12. des Haushaltsjahres</t>
  </si>
  <si>
    <t>Kumulierte Abschreibungen bei Grünflächen zum 31.12. des Vorjahres</t>
  </si>
  <si>
    <t>Abschreibungen bei Grünflächen im Haushaltsjahr</t>
  </si>
  <si>
    <t>Zuschreibungen bei Grünflächen im Haushaltsjahr</t>
  </si>
  <si>
    <t>Änderungen bei Grünflächen durch Zu- und Abgänge sowie Umbuchungen im Haushaltsjahr</t>
  </si>
  <si>
    <t>Kumulierte Abschreibungen bei Grünflächen zum 31.12. des Haushaltsjahres</t>
  </si>
  <si>
    <t>02210</t>
  </si>
  <si>
    <t>02211</t>
  </si>
  <si>
    <t>02212</t>
  </si>
  <si>
    <t>02213</t>
  </si>
  <si>
    <t>02214</t>
  </si>
  <si>
    <t>02215</t>
  </si>
  <si>
    <t>02216</t>
  </si>
  <si>
    <t>02217</t>
  </si>
  <si>
    <t>02218</t>
  </si>
  <si>
    <t>02219</t>
  </si>
  <si>
    <t>02220</t>
  </si>
  <si>
    <t>02221</t>
  </si>
  <si>
    <t>Umbuchungen von immateriellen Vermögensgegenständen im Haushaltsjahr</t>
  </si>
  <si>
    <t>Stand der AHK von Ackerland am 31.12. des Haushaltsjahres</t>
  </si>
  <si>
    <t>Kumulierte Abschreibungen bei Ackerland zum 31.12. des Vorjahres</t>
  </si>
  <si>
    <t>Abschreibungen bei Ackerland im Haushaltsjahr</t>
  </si>
  <si>
    <t>Zuschreibungen bei Ackerland im Haushaltsjahr</t>
  </si>
  <si>
    <t>Änderungen bei Ackerland durch Zu- und Abgänge sowie Umbuchungen im Haushaltsjahr</t>
  </si>
  <si>
    <t>Kumulierte Abschreibungen bei Ackerland zum 31.12. des Haushaltsjahres</t>
  </si>
  <si>
    <t>Buchwert der Ackerland am 31.12. des Haushaltsjahres</t>
  </si>
  <si>
    <t xml:space="preserve">Buchwert der Ackerland am 31.12. des Vorjahres </t>
  </si>
  <si>
    <t>Stand der AHK von Wald und Forsten am 31.12. des Haushaltsjahres</t>
  </si>
  <si>
    <t>Kumulierte Abschreibungen bei Wald und Forsten zum 31.12. des Vorjahres</t>
  </si>
  <si>
    <t>Abschreibungen bei Wald und Forsten im Haushaltsjahr</t>
  </si>
  <si>
    <t>Zuschreibungen bei Wald und Forsten im Haushaltsjahr</t>
  </si>
  <si>
    <t>Änderungen bei Wald und Forsten durch Zu- und Abgänge sowie Umbuchungen im Haushaltsjahr</t>
  </si>
  <si>
    <t>Kumulierte Abschreibungen bei Wald und Forsten zum 31.12. des Haushaltsjahres</t>
  </si>
  <si>
    <t>Buchwert der Wald und Forsten am 31.12. des Haushaltsjahres</t>
  </si>
  <si>
    <t xml:space="preserve">Buchwert der Wald und Forsten am 31.12. des Vorjahres </t>
  </si>
  <si>
    <t>02310</t>
  </si>
  <si>
    <t>02311</t>
  </si>
  <si>
    <t>02312</t>
  </si>
  <si>
    <t>02313</t>
  </si>
  <si>
    <t>02314</t>
  </si>
  <si>
    <t>02315</t>
  </si>
  <si>
    <t>02316</t>
  </si>
  <si>
    <t>02317</t>
  </si>
  <si>
    <t>02318</t>
  </si>
  <si>
    <t>02319</t>
  </si>
  <si>
    <t>02320</t>
  </si>
  <si>
    <t>02321</t>
  </si>
  <si>
    <t>Stand der AHK von sonstigen unbebauten Grundstücken am 31.12. des Haushaltsjahres</t>
  </si>
  <si>
    <t>Kumulierte Abschreibungen bei sonstigen unbebauten Grundstücken zum 31.12. des Vorjahres</t>
  </si>
  <si>
    <t>Abschreibungen bei sonstigen unbebauten Grundstücken im Haushaltsjahr</t>
  </si>
  <si>
    <t>Zuschreibungen bei sonstigen unbebauten Grundstücken im Haushaltsjahr</t>
  </si>
  <si>
    <t>Änderungen bei sonstigen unbebauten Grundstücken durch Zu- und Abgänge sowie Umbuchungen im Haushaltsjahr</t>
  </si>
  <si>
    <t>Kumulierte Abschreibungen bei sonstigen unbebauten Grundstücken zum 31.12. des Haushaltsjahres</t>
  </si>
  <si>
    <t>Buchwert der sonstigen unbebauten Grundstücken am 31.12. des Haushaltsjahres</t>
  </si>
  <si>
    <t xml:space="preserve">Buchwert der sonstigen unbebauten Grundstücken am 31.12. des Vorjahres </t>
  </si>
  <si>
    <t>02410</t>
  </si>
  <si>
    <t>02411</t>
  </si>
  <si>
    <t>02412</t>
  </si>
  <si>
    <t>02413</t>
  </si>
  <si>
    <t>02414</t>
  </si>
  <si>
    <t>02415</t>
  </si>
  <si>
    <t>02416</t>
  </si>
  <si>
    <t>02417</t>
  </si>
  <si>
    <t>02418</t>
  </si>
  <si>
    <t>02419</t>
  </si>
  <si>
    <t>02420</t>
  </si>
  <si>
    <t>02421</t>
  </si>
  <si>
    <t>Stand der AHK von Kinder- und Jugendeinrichtungen am 31.12. des Haushaltsjahres</t>
  </si>
  <si>
    <t>Kumulierte Abschreibungen bei Kinder- und Jugendeinrichtungen zum 31.12. des Vorjahres</t>
  </si>
  <si>
    <t>Abschreibungen bei Kinder- und Jugendeinrichtungen im Haushaltsjahr</t>
  </si>
  <si>
    <t>Zuschreibungen bei Kinder- und Jugendeinrichtungen im Haushaltsjahr</t>
  </si>
  <si>
    <t>Änderungen bei Kinder- und Jugendeinrichtungen durch Zu- und Abgänge sowie Umbuchungen im Haushaltsjahr</t>
  </si>
  <si>
    <t>Kumulierte Abschreibungen bei Kinder- und Jugendeinrichtungen zum 31.12. des Haushaltsjahres</t>
  </si>
  <si>
    <t xml:space="preserve">Buchwert der Kinder- und Jugendeinrichtungen am 31.12. des Vorjahres </t>
  </si>
  <si>
    <t>Umbuchungen von Kinder- und Jugendeinrichtungen im Haushaltsjahr</t>
  </si>
  <si>
    <t>Umbuchungen von sonstigen unbebauten Grundstücken im Haushaltsjahr</t>
  </si>
  <si>
    <t>Umbuchungen von Ackerland im Haushaltsjahr</t>
  </si>
  <si>
    <t>Umbuchungen von Grünflächen im Haushaltsjahr</t>
  </si>
  <si>
    <t>Zugänge an immateriellen Vermögensgegenständen</t>
  </si>
  <si>
    <t>Umbuchungen von Wald und Forsten im Haushaltsjahr</t>
  </si>
  <si>
    <t>03110</t>
  </si>
  <si>
    <t>03111</t>
  </si>
  <si>
    <t>03112</t>
  </si>
  <si>
    <t>03113</t>
  </si>
  <si>
    <t>03114</t>
  </si>
  <si>
    <t>03115</t>
  </si>
  <si>
    <t>03116</t>
  </si>
  <si>
    <t>03117</t>
  </si>
  <si>
    <t>03118</t>
  </si>
  <si>
    <t>03119</t>
  </si>
  <si>
    <t>03120</t>
  </si>
  <si>
    <t>03121</t>
  </si>
  <si>
    <t>Umbuchungen von Schulen im Haushaltsjahr</t>
  </si>
  <si>
    <t>Stand der AHK von Schulen am 31.12. des Haushaltsjahres</t>
  </si>
  <si>
    <t>Kumulierte Abschreibungen bei Schulen zum 31.12. des Vorjahres</t>
  </si>
  <si>
    <t>Abschreibungen bei Schulen im Haushaltsjahr</t>
  </si>
  <si>
    <t>Zuschreibungen bei Schulen im Haushaltsjahr</t>
  </si>
  <si>
    <t>Änderungen bei Schulen durch Zu- und Abgänge sowie Umbuchungen im Haushaltsjahr</t>
  </si>
  <si>
    <t>Kumulierte Abschreibungen bei Schulen zum 31.12. des Haushaltsjahres</t>
  </si>
  <si>
    <t xml:space="preserve">Buchwert der Schulen am 31.12. des Vorjahres </t>
  </si>
  <si>
    <t>03210</t>
  </si>
  <si>
    <t>03211</t>
  </si>
  <si>
    <t>03212</t>
  </si>
  <si>
    <t>03213</t>
  </si>
  <si>
    <t>03214</t>
  </si>
  <si>
    <t>03215</t>
  </si>
  <si>
    <t>03216</t>
  </si>
  <si>
    <t>03217</t>
  </si>
  <si>
    <t>03218</t>
  </si>
  <si>
    <t>03219</t>
  </si>
  <si>
    <t>03220</t>
  </si>
  <si>
    <t>03221</t>
  </si>
  <si>
    <t>03310</t>
  </si>
  <si>
    <t>03311</t>
  </si>
  <si>
    <t>03312</t>
  </si>
  <si>
    <t>03313</t>
  </si>
  <si>
    <t>03314</t>
  </si>
  <si>
    <t>03315</t>
  </si>
  <si>
    <t>03316</t>
  </si>
  <si>
    <t>03317</t>
  </si>
  <si>
    <t>03318</t>
  </si>
  <si>
    <t>03319</t>
  </si>
  <si>
    <t>03320</t>
  </si>
  <si>
    <t>03321</t>
  </si>
  <si>
    <t>Umbuchungen von Wohnbauten im Haushaltsjahr</t>
  </si>
  <si>
    <t>Stand der AHK von Wohnbauten am 31.12. des Haushaltsjahres</t>
  </si>
  <si>
    <t>Kumulierte Abschreibungen bei Wohnbauten zum 31.12. des Vorjahres</t>
  </si>
  <si>
    <t>Abschreibungen bei Wohnbauten im Haushaltsjahr</t>
  </si>
  <si>
    <t>Zuschreibungen bei Wohnbauten im Haushaltsjahr</t>
  </si>
  <si>
    <t>Änderungen bei Wohnbauten durch Zu- und Abgänge sowie Umbuchungen im Haushaltsjahr</t>
  </si>
  <si>
    <t>Kumulierte Abschreibungen bei Wohnbauten zum 31.12. des Haushaltsjahres</t>
  </si>
  <si>
    <t xml:space="preserve">Buchwert der Wohnbauten am 31.12. des Vorjahres </t>
  </si>
  <si>
    <t>03910</t>
  </si>
  <si>
    <t>03911</t>
  </si>
  <si>
    <t>03912</t>
  </si>
  <si>
    <t>03913</t>
  </si>
  <si>
    <t>03914</t>
  </si>
  <si>
    <t>03915</t>
  </si>
  <si>
    <t>03916</t>
  </si>
  <si>
    <t>03917</t>
  </si>
  <si>
    <t>03918</t>
  </si>
  <si>
    <t>03919</t>
  </si>
  <si>
    <t>03920</t>
  </si>
  <si>
    <t>03921</t>
  </si>
  <si>
    <t>Umbuchungen von sonstigen Gebäuden im Haushaltsjahr</t>
  </si>
  <si>
    <t>Stand der AHK von sonstigen Gebäuden am 31.12. des Haushaltsjahres</t>
  </si>
  <si>
    <t>Kumulierte Abschreibungen bei sonstigen Gebäuden zum 31.12. des Vorjahres</t>
  </si>
  <si>
    <t>Abschreibungen bei sonstigen Gebäuden im Haushaltsjahr</t>
  </si>
  <si>
    <t>Zuschreibungen bei sonstigen Gebäuden im Haushaltsjahr</t>
  </si>
  <si>
    <t>Änderungen bei sonstigen Gebäuden durch Zu- und Abgänge sowie Umbuchungen im Haushaltsjahr</t>
  </si>
  <si>
    <t>Kumulierte Abschreibungen bei sonstigen Gebäuden zum 31.12. des Haushaltsjahres</t>
  </si>
  <si>
    <t>Buchwert der sonstigen Gebäuden am 31.12. des Haushaltsjahres</t>
  </si>
  <si>
    <t xml:space="preserve">Buchwert der sonstigen Gebäuden am 31.12. des Vorjahres </t>
  </si>
  <si>
    <t>04110</t>
  </si>
  <si>
    <t>04111</t>
  </si>
  <si>
    <t>04112</t>
  </si>
  <si>
    <t>04113</t>
  </si>
  <si>
    <t>04114</t>
  </si>
  <si>
    <t>04115</t>
  </si>
  <si>
    <t>04116</t>
  </si>
  <si>
    <t>04117</t>
  </si>
  <si>
    <t>04118</t>
  </si>
  <si>
    <t>04119</t>
  </si>
  <si>
    <t>04120</t>
  </si>
  <si>
    <t>04121</t>
  </si>
  <si>
    <t>04210</t>
  </si>
  <si>
    <t>04211</t>
  </si>
  <si>
    <t>04212</t>
  </si>
  <si>
    <t>04213</t>
  </si>
  <si>
    <t>04214</t>
  </si>
  <si>
    <t>04215</t>
  </si>
  <si>
    <t>04216</t>
  </si>
  <si>
    <t>04217</t>
  </si>
  <si>
    <t>04218</t>
  </si>
  <si>
    <t>04219</t>
  </si>
  <si>
    <t>04220</t>
  </si>
  <si>
    <t>04221</t>
  </si>
  <si>
    <t xml:space="preserve">Stand der AHK von Brücken und Tunnel am 31.12. des Vorjahres </t>
  </si>
  <si>
    <t xml:space="preserve">Zugänge an Brücken und Tunnel </t>
  </si>
  <si>
    <t xml:space="preserve">Abgänge von Brücken und Tunnel </t>
  </si>
  <si>
    <t>Umbuchungen von Brücken und Tunnel im Haushaltsjahr</t>
  </si>
  <si>
    <t>Stand der AHK von Brücken und Tunnel am 31.12. des Haushaltsjahres</t>
  </si>
  <si>
    <t>Kumulierte Abschreibungen bei Brücken und Tunnel zum 31.12. des Vorjahres</t>
  </si>
  <si>
    <t>Abschreibungen bei Brücken und Tunnel im Haushaltsjahr</t>
  </si>
  <si>
    <t>Zuschreibungen bei Brücken und Tunnel im Haushaltsjahr</t>
  </si>
  <si>
    <t>Änderungen bei Brücken und Tunnel durch Zu- und Abgänge sowie Umbuchungen im Haushaltsjahr</t>
  </si>
  <si>
    <t>Kumulierte Abschreibungen bei Brücken und Tunnel zum 31.12. des Haushaltsjahres</t>
  </si>
  <si>
    <t xml:space="preserve">Buchwert der Brücken und Tunnel am 31.12. des Vorjahres </t>
  </si>
  <si>
    <t>04310</t>
  </si>
  <si>
    <t>04311</t>
  </si>
  <si>
    <t>04312</t>
  </si>
  <si>
    <t>04313</t>
  </si>
  <si>
    <t>04314</t>
  </si>
  <si>
    <t>04315</t>
  </si>
  <si>
    <t>04316</t>
  </si>
  <si>
    <t>04317</t>
  </si>
  <si>
    <t>04318</t>
  </si>
  <si>
    <t>04319</t>
  </si>
  <si>
    <t>04320</t>
  </si>
  <si>
    <t>04321</t>
  </si>
  <si>
    <t>Umbuchungen von Gleisanlagen im Haushaltsjahr</t>
  </si>
  <si>
    <t>Stand der AHK von Gleisanlagen am 31.12. des Haushaltsjahres</t>
  </si>
  <si>
    <t>Kumulierte Abschreibungen bei Gleisanlagen zum 31.12. des Vorjahres</t>
  </si>
  <si>
    <t>Abschreibungen bei Gleisanlagen im Haushaltsjahr</t>
  </si>
  <si>
    <t>Zuschreibungen bei Gleisanlagen im Haushaltsjahr</t>
  </si>
  <si>
    <t>Änderungen bei Gleisanlagen durch Zu- und Abgänge sowie Umbuchungen im Haushaltsjahr</t>
  </si>
  <si>
    <t>Kumulierte Abschreibungen bei Gleisanlagen zum 31.12. des Haushaltsjahres</t>
  </si>
  <si>
    <t xml:space="preserve">Buchwert der Gleisanlagen am 31.12. des Vorjahres </t>
  </si>
  <si>
    <t>04410</t>
  </si>
  <si>
    <t>04411</t>
  </si>
  <si>
    <t>04412</t>
  </si>
  <si>
    <t>04413</t>
  </si>
  <si>
    <t>04414</t>
  </si>
  <si>
    <t>04415</t>
  </si>
  <si>
    <t>04416</t>
  </si>
  <si>
    <t>04417</t>
  </si>
  <si>
    <t>04418</t>
  </si>
  <si>
    <t>04419</t>
  </si>
  <si>
    <t>04420</t>
  </si>
  <si>
    <t>04421</t>
  </si>
  <si>
    <t>04510</t>
  </si>
  <si>
    <t>04511</t>
  </si>
  <si>
    <t>04512</t>
  </si>
  <si>
    <t>04513</t>
  </si>
  <si>
    <t>04514</t>
  </si>
  <si>
    <t>04515</t>
  </si>
  <si>
    <t>04516</t>
  </si>
  <si>
    <t>04517</t>
  </si>
  <si>
    <t>04518</t>
  </si>
  <si>
    <t>04519</t>
  </si>
  <si>
    <t>04520</t>
  </si>
  <si>
    <t>04521</t>
  </si>
  <si>
    <t>Umbuchungen von Abwasserbeseitigungsanlagen im Haushaltsjahr</t>
  </si>
  <si>
    <t>Stand der AHK von Abwasserbeseitigungsanlagen am 31.12. des Haushaltsjahres</t>
  </si>
  <si>
    <t>Kumulierte Abschreibungen bei Abwasserbeseitigungsanlagen zum 31.12. des Vorjahres</t>
  </si>
  <si>
    <t>Abschreibungen bei Abwasserbeseitigungsanlagen im Haushaltsjahr</t>
  </si>
  <si>
    <t>Zuschreibungen bei Abwasserbeseitigungsanlagen im Haushaltsjahr</t>
  </si>
  <si>
    <t>Änderungen bei Abwasserbeseitigungsanlagen durch Zu- und Abgänge sowie Umbuchungen im Haushaltsjahr</t>
  </si>
  <si>
    <t>Kumulierte Abschreibungen bei Abwasserbeseitigungsanlagen zum 31.12. des Haushaltsjahres</t>
  </si>
  <si>
    <t xml:space="preserve">Buchwert der Abwasserbeseitigungsanlagen am 31.12. des Vorjahres </t>
  </si>
  <si>
    <t>Umbuchungen beim Straßennetz im Haushaltsjahr</t>
  </si>
  <si>
    <t>Stand der AHK des Straßennetzes am 31.12. des Haushaltsjahres</t>
  </si>
  <si>
    <t>Kumulierte Abschreibungen beim Straßennetz zum 31.12. des Vorjahres</t>
  </si>
  <si>
    <t>Abschreibungen beim Straßennetz im Haushaltsjahr</t>
  </si>
  <si>
    <t>Zuschreibungen beim Straßennetz im Haushaltsjahr</t>
  </si>
  <si>
    <t>Änderungen beim Straßennetz durch Zu- und Abgänge sowie Umbuchungen im Haushaltsjahr</t>
  </si>
  <si>
    <t>Kumulierte Abschreibungen beim Straßennetz zum 31.12. des Haushaltsjahres</t>
  </si>
  <si>
    <t xml:space="preserve">Buchwert des Straßennetzes am 31.12. des Vorjahres </t>
  </si>
  <si>
    <t>04910</t>
  </si>
  <si>
    <t>04911</t>
  </si>
  <si>
    <t>04912</t>
  </si>
  <si>
    <t>04913</t>
  </si>
  <si>
    <t>04914</t>
  </si>
  <si>
    <t>04915</t>
  </si>
  <si>
    <t>04916</t>
  </si>
  <si>
    <t>04917</t>
  </si>
  <si>
    <t>04918</t>
  </si>
  <si>
    <t>04919</t>
  </si>
  <si>
    <t>04920</t>
  </si>
  <si>
    <t>04921</t>
  </si>
  <si>
    <t>Umbuchungen von sonstigen Infrastrukturbauten im Haushaltsjahr</t>
  </si>
  <si>
    <t>Stand der AHK von sonstigen Infrastrukturbauten am 31.12. des Haushaltsjahres</t>
  </si>
  <si>
    <t>Kumulierte Abschreibungen bei sonstigen Infrastrukturbauten zum 31.12. des Vorjahres</t>
  </si>
  <si>
    <t>Abschreibungen bei sonstigen Infrastrukturbauten im Haushaltsjahr</t>
  </si>
  <si>
    <t>Zuschreibungen bei sonstigen Infrastrukturbauten im Haushaltsjahr</t>
  </si>
  <si>
    <t>Änderungen bei sonstigen Infrastrukturbauten durch Zu- und Abgänge sowie Umbuchungen im Haushaltsjahr</t>
  </si>
  <si>
    <t>Kumulierte Abschreibungen bei sonstigen Infrastrukturbauten zum 31.12. des Haushaltsjahres</t>
  </si>
  <si>
    <t xml:space="preserve">Buchwert der sonstigen Infrastrukturbauten am 31.12. des Vorjahres </t>
  </si>
  <si>
    <t>05110</t>
  </si>
  <si>
    <t>05111</t>
  </si>
  <si>
    <t>05112</t>
  </si>
  <si>
    <t>05113</t>
  </si>
  <si>
    <t>05114</t>
  </si>
  <si>
    <t>05115</t>
  </si>
  <si>
    <t>05116</t>
  </si>
  <si>
    <t>05117</t>
  </si>
  <si>
    <t>05118</t>
  </si>
  <si>
    <t>05119</t>
  </si>
  <si>
    <t>05120</t>
  </si>
  <si>
    <t>05121</t>
  </si>
  <si>
    <t xml:space="preserve">Stand der AHK von Bauten auf fremden Grund am 31.12. des Vorjahres </t>
  </si>
  <si>
    <t xml:space="preserve">Zugänge an Bauten auf fremden Grund </t>
  </si>
  <si>
    <t xml:space="preserve">Abgänge von Bauten auf fremden Grund </t>
  </si>
  <si>
    <t>Umbuchungen von Bauten auf fremden Grund im Haushaltsjahr</t>
  </si>
  <si>
    <t>Stand der AHK von Bauten auf fremden Grund am 31.12. des Haushaltsjahres</t>
  </si>
  <si>
    <t>Kumulierte Abschreibungen bei Bauten auf fremden Grund zum 31.12. des Vorjahres</t>
  </si>
  <si>
    <t>Abschreibungen bei Bauten auf fremden Grund im Haushaltsjahr</t>
  </si>
  <si>
    <t>Zuschreibungen bei Bauten auf fremden Grund im Haushaltsjahr</t>
  </si>
  <si>
    <t>Änderungen bei Bauten auf fremden Grund durch Zu- und Abgänge sowie Umbuchungen im Haushaltsjahr</t>
  </si>
  <si>
    <t>Kumulierte Abschreibungen bei Bauten auf fremden Grund zum 31.12. des Haushaltsjahres</t>
  </si>
  <si>
    <t>Buchwert der Bauten auf fremden Grund am 31.12. des Haushaltsjahres</t>
  </si>
  <si>
    <t xml:space="preserve">Buchwert der Bauten auf fremden Grund am 31.12. des Vorjahres </t>
  </si>
  <si>
    <t>06110</t>
  </si>
  <si>
    <t>06111</t>
  </si>
  <si>
    <t>06112</t>
  </si>
  <si>
    <t>06113</t>
  </si>
  <si>
    <t>06114</t>
  </si>
  <si>
    <t>06115</t>
  </si>
  <si>
    <t>06116</t>
  </si>
  <si>
    <t>06117</t>
  </si>
  <si>
    <t>06118</t>
  </si>
  <si>
    <t>06119</t>
  </si>
  <si>
    <t>06120</t>
  </si>
  <si>
    <t>06121</t>
  </si>
  <si>
    <t>Umbuchungen von Kulturgütern im Haushaltsjahr</t>
  </si>
  <si>
    <t>Stand der AHK von Kulturgütern am 31.12. des Haushaltsjahres</t>
  </si>
  <si>
    <t>Kumulierte Abschreibungen bei Kulturgütern zum 31.12. des Vorjahres</t>
  </si>
  <si>
    <t>Abschreibungen bei Kulturgütern im Haushaltsjahr</t>
  </si>
  <si>
    <t>Zuschreibungen bei Kulturgütern im Haushaltsjahr</t>
  </si>
  <si>
    <t>Änderungen bei Kulturgütern durch Zu- und Abgänge sowie Umbuchungen im Haushaltsjahr</t>
  </si>
  <si>
    <t>Kumulierte Abschreibungen bei Kulturgütern zum 31.12. des Haushaltsjahres</t>
  </si>
  <si>
    <t>Buchwert der Kulturgütern am 31.12. des Haushaltsjahres</t>
  </si>
  <si>
    <t xml:space="preserve">Buchwert der Kulturgütern am 31.12. des Vorjahres </t>
  </si>
  <si>
    <t>07110</t>
  </si>
  <si>
    <t>07111</t>
  </si>
  <si>
    <t>07112</t>
  </si>
  <si>
    <t>07113</t>
  </si>
  <si>
    <t>07114</t>
  </si>
  <si>
    <t>07115</t>
  </si>
  <si>
    <t>07116</t>
  </si>
  <si>
    <t>07117</t>
  </si>
  <si>
    <t>07118</t>
  </si>
  <si>
    <t>07119</t>
  </si>
  <si>
    <t>07120</t>
  </si>
  <si>
    <t>07121</t>
  </si>
  <si>
    <t xml:space="preserve">Stand der AHK von technischer Ausstattung am 31.12. des Vorjahres </t>
  </si>
  <si>
    <t>Umbuchungen von technischer Ausstattung im Haushaltsjahr</t>
  </si>
  <si>
    <t>Stand der AHK von technischer Ausstattung am 31.12. des Haushaltsjahres</t>
  </si>
  <si>
    <t>Kumulierte Abschreibungen bei technischer Ausstattung zum 31.12. des Vorjahres</t>
  </si>
  <si>
    <t>Abschreibungen bei technischer Ausstattung im Haushaltsjahr</t>
  </si>
  <si>
    <t>Zuschreibungen bei technischer Ausstattung im Haushaltsjahr</t>
  </si>
  <si>
    <t>Änderungen bei technischer Ausstattung durch Zu- und Abgänge sowie Umbuchungen im Haushaltsjahr</t>
  </si>
  <si>
    <t>Kumulierte Abschreibungen bei technischer Ausstattung zum 31.12. des Haushaltsjahres</t>
  </si>
  <si>
    <t>Buchwert der technischer Ausstattung am 31.12. des Haushaltsjahres</t>
  </si>
  <si>
    <t xml:space="preserve">Buchwert der technischer Ausstattung am 31.12. des Vorjahres </t>
  </si>
  <si>
    <t>08110</t>
  </si>
  <si>
    <t>08111</t>
  </si>
  <si>
    <t>08112</t>
  </si>
  <si>
    <t>08113</t>
  </si>
  <si>
    <t>08114</t>
  </si>
  <si>
    <t>08115</t>
  </si>
  <si>
    <t>08116</t>
  </si>
  <si>
    <t>08117</t>
  </si>
  <si>
    <t>08118</t>
  </si>
  <si>
    <t>08119</t>
  </si>
  <si>
    <t>08120</t>
  </si>
  <si>
    <t>08121</t>
  </si>
  <si>
    <t xml:space="preserve">Stand der AHK von Betriebs- und Geschäftsausstattung am 31.12. des Vorjahres </t>
  </si>
  <si>
    <t>Umbuchungen von Betriebs- und Geschäftsausstattung im Haushaltsjahr</t>
  </si>
  <si>
    <t>Stand der AHK von Betriebs- und Geschäftsausstattung am 31.12. des Haushaltsjahres</t>
  </si>
  <si>
    <t>Kumulierte Abschreibungen bei Betriebs- und Geschäftsausstattung zum 31.12. des Vorjahres</t>
  </si>
  <si>
    <t>Abschreibungen bei Betriebs- und Geschäftsausstattung im Haushaltsjahr</t>
  </si>
  <si>
    <t>Zuschreibungen bei Betriebs- und Geschäftsausstattung im Haushaltsjahr</t>
  </si>
  <si>
    <t>Änderungen bei Betriebs- und Geschäftsausstattung durch Zu- und Abgänge sowie Umbuchungen im Haushaltsjahr</t>
  </si>
  <si>
    <t>Kumulierte Abschreibungen bei Betriebs- und Geschäftsausstattung zum 31.12. des Haushaltsjahres</t>
  </si>
  <si>
    <t xml:space="preserve">Buchwert der Betriebs- und Geschäftsausstattung am 31.12. des Vorjahres </t>
  </si>
  <si>
    <t>09110</t>
  </si>
  <si>
    <t>09111</t>
  </si>
  <si>
    <t>09112</t>
  </si>
  <si>
    <t>09113</t>
  </si>
  <si>
    <t>09114</t>
  </si>
  <si>
    <t>09115</t>
  </si>
  <si>
    <t>09116</t>
  </si>
  <si>
    <t>09117</t>
  </si>
  <si>
    <t>09118</t>
  </si>
  <si>
    <t>09119</t>
  </si>
  <si>
    <t>09120</t>
  </si>
  <si>
    <t>09121</t>
  </si>
  <si>
    <t xml:space="preserve">Stand der AHK von Anzahlungen und Anlagen im Bau am 31.12. des Vorjahres </t>
  </si>
  <si>
    <t xml:space="preserve">Zugänge an Anzahlungen und Anlagen im Bau </t>
  </si>
  <si>
    <t xml:space="preserve">Abgänge von Anzahlungen und Anlagen im Bau </t>
  </si>
  <si>
    <t>Umbuchungen von Anzahlungen und Anlagen im Bau im Haushaltsjahr</t>
  </si>
  <si>
    <t>Stand der AHK von Anzahlungen und Anlagen im Bau am 31.12. des Haushaltsjahres</t>
  </si>
  <si>
    <t>Kumulierte Abschreibungen bei Anzahlungen und Anlagen im Bau zum 31.12. des Vorjahres</t>
  </si>
  <si>
    <t>Abschreibungen bei Anzahlungen und Anlagen im Bau im Haushaltsjahr</t>
  </si>
  <si>
    <t>Zuschreibungen bei Anzahlungen und Anlagen im Bau im Haushaltsjahr</t>
  </si>
  <si>
    <t>Änderungen bei Anzahlungen und Anlagen im Bau durch Zu- und Abgänge sowie Umbuchungen im Haushaltsjahr</t>
  </si>
  <si>
    <t>Kumulierte Abschreibungen bei Anzahlungen und Anlagen im Bau zum 31.12. des Haushaltsjahres</t>
  </si>
  <si>
    <t xml:space="preserve">Buchwert der Anzahlungen und Anlagen im Bau am 31.12. des Vorjahres 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</si>
  <si>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</si>
  <si>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</si>
  <si>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</si>
  <si>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</si>
  <si>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</si>
  <si>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</si>
  <si>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</si>
  <si>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</si>
  <si>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</si>
  <si>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</si>
  <si>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</si>
  <si>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</si>
  <si>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Umbuchungen von Anteilen an verbundenen Unternehmen im Haushaltsjahr</t>
  </si>
  <si>
    <t>Stand der AHK von Anteilen an verbundenen Unternehmen am 31.12. des Haushaltsjahres</t>
  </si>
  <si>
    <t>Kumulierte Abschreibungen bei Anteilen an verbundenen Unternehmen zum 31.12. des Vorjahres</t>
  </si>
  <si>
    <t>Abschreibungen bei Anteilen an verbundenen Unternehmen im Haushaltsjahr</t>
  </si>
  <si>
    <t>Zuschreibungen bei Anteilen an verbundenen Unternehmen im Haushaltsjahr</t>
  </si>
  <si>
    <t>Änderungen bei Anteilen an verbundenen Unternehmen durch Zu- und Abgänge sowie Umbuchungen im Haushaltsjahr</t>
  </si>
  <si>
    <t>Kumulierte Abschreibungen bei Anteilen an verbundenen Unternehmen zum 31.12. des Haushaltsjahres</t>
  </si>
  <si>
    <t>Buchwert der Anteilen an verbundenen Unternehmen am 31.12. des Haushaltsjahres</t>
  </si>
  <si>
    <t xml:space="preserve">Buchwert der Anteilen an verbundenen Unternehmen am 31.12. des Vorjahres 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</si>
  <si>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</si>
  <si>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</si>
  <si>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</si>
  <si>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</si>
  <si>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</si>
  <si>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</si>
  <si>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</si>
  <si>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</si>
  <si>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</si>
  <si>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</si>
  <si>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</si>
  <si>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</si>
  <si>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Umbuchungen von Beteiligungen im Haushaltsjahr</t>
  </si>
  <si>
    <t>Stand der AHK von Beteiligungen am 31.12. des Haushaltsjahres</t>
  </si>
  <si>
    <t>Kumulierte Abschreibungen bei Beteiligungen zum 31.12. des Vorjahres</t>
  </si>
  <si>
    <t>Abschreibungen bei Beteiligungen im Haushaltsjahr</t>
  </si>
  <si>
    <t>Zuschreibungen bei Beteiligungen im Haushaltsjahr</t>
  </si>
  <si>
    <t>Änderungen bei Beteiligungen durch Zu- und Abgänge sowie Umbuchungen im Haushaltsjahr</t>
  </si>
  <si>
    <t>Kumulierte Abschreibungen bei Beteiligungen zum 31.12. des Haushaltsjahres</t>
  </si>
  <si>
    <t xml:space="preserve">Buchwert der Beteiligungen am 31.12. des Vorjahres </t>
  </si>
  <si>
    <t>12110</t>
  </si>
  <si>
    <t>12111</t>
  </si>
  <si>
    <t>12112</t>
  </si>
  <si>
    <t>12113</t>
  </si>
  <si>
    <t>12114</t>
  </si>
  <si>
    <t>12115</t>
  </si>
  <si>
    <t>12116</t>
  </si>
  <si>
    <t>12117</t>
  </si>
  <si>
    <t>12118</t>
  </si>
  <si>
    <t>12119</t>
  </si>
  <si>
    <t>12120</t>
  </si>
  <si>
    <t>12121</t>
  </si>
  <si>
    <t>Umbuchungen von Sondervermögen im Haushaltsjahr</t>
  </si>
  <si>
    <t>Stand der AHK von Sondervermögen am 31.12. des Haushaltsjahres</t>
  </si>
  <si>
    <t>Kumulierte Abschreibungen bei Sondervermögen zum 31.12. des Vorjahres</t>
  </si>
  <si>
    <t>Abschreibungen bei Sondervermögen im Haushaltsjahr</t>
  </si>
  <si>
    <t>Zuschreibungen bei Sondervermögen im Haushaltsjahr</t>
  </si>
  <si>
    <t>Änderungen bei Sondervermögen durch Zu- und Abgänge sowie Umbuchungen im Haushaltsjahr</t>
  </si>
  <si>
    <t>Kumulierte Abschreibungen bei Sondervermögen zum 31.12. des Haushaltsjahres</t>
  </si>
  <si>
    <t xml:space="preserve">Buchwert der Sondervermögen am 31.12. des Vorjahres </t>
  </si>
  <si>
    <t>13110</t>
  </si>
  <si>
    <t>13111</t>
  </si>
  <si>
    <t>13112</t>
  </si>
  <si>
    <t>13113</t>
  </si>
  <si>
    <t>13114</t>
  </si>
  <si>
    <t>13115</t>
  </si>
  <si>
    <t>13116</t>
  </si>
  <si>
    <t>13117</t>
  </si>
  <si>
    <t>13118</t>
  </si>
  <si>
    <t>13119</t>
  </si>
  <si>
    <t>13120</t>
  </si>
  <si>
    <t>13121</t>
  </si>
  <si>
    <t>Umbuchungen von Ausleihungen an verbundene Unternehmen im Haushaltsjahr</t>
  </si>
  <si>
    <t>Stand der AHK von Ausleihungen an verbundene Unternehmen am 31.12. des Haushaltsjahres</t>
  </si>
  <si>
    <t>Kumulierte Abschreibungen bei Ausleihungen an verbundene Unternehmen zum 31.12. des Vorjahres</t>
  </si>
  <si>
    <t>Abschreibungen bei Ausleihungen an verbundene Unternehmen im Haushaltsjahr</t>
  </si>
  <si>
    <t>Zuschreibungen bei Ausleihungen an verbundene Unternehmen im Haushaltsjahr</t>
  </si>
  <si>
    <t>Änderungen bei Ausleihungen an verbundene Unternehmen durch Zu- und Abgänge sowie Umbuchungen im Haushaltsjahr</t>
  </si>
  <si>
    <t>Kumulierte Abschreibungen bei Ausleihungen an verbundene Unternehmen zum 31.12. des Haushaltsjahres</t>
  </si>
  <si>
    <t xml:space="preserve">Buchwert der Ausleihungen an verbundene Unternehmen am 31.12. des Vorjahres </t>
  </si>
  <si>
    <t>13210</t>
  </si>
  <si>
    <t>13211</t>
  </si>
  <si>
    <t>13212</t>
  </si>
  <si>
    <t>13213</t>
  </si>
  <si>
    <t>13214</t>
  </si>
  <si>
    <t>13215</t>
  </si>
  <si>
    <t>13216</t>
  </si>
  <si>
    <t>13217</t>
  </si>
  <si>
    <t>13218</t>
  </si>
  <si>
    <t>13219</t>
  </si>
  <si>
    <t>13220</t>
  </si>
  <si>
    <t>13221</t>
  </si>
  <si>
    <t>13310</t>
  </si>
  <si>
    <t>13311</t>
  </si>
  <si>
    <t>13312</t>
  </si>
  <si>
    <t>13313</t>
  </si>
  <si>
    <t>13314</t>
  </si>
  <si>
    <t>13315</t>
  </si>
  <si>
    <t>13316</t>
  </si>
  <si>
    <t>13317</t>
  </si>
  <si>
    <t>13318</t>
  </si>
  <si>
    <t>13319</t>
  </si>
  <si>
    <t>13320</t>
  </si>
  <si>
    <t>13321</t>
  </si>
  <si>
    <t>Umbuchungen von Ausleihungen an Sondervermögen im Haushaltsjahr</t>
  </si>
  <si>
    <t>Stand der AHK von Ausleihungen an Sondervermögen am 31.12. des Haushaltsjahres</t>
  </si>
  <si>
    <t>Kumulierte Abschreibungen bei Ausleihungen an Sondervermögen zum 31.12. des Vorjahres</t>
  </si>
  <si>
    <t>Abschreibungen bei Ausleihungen an Sondervermögen im Haushaltsjahr</t>
  </si>
  <si>
    <t>Zuschreibungen bei Ausleihungen an Sondervermögen im Haushaltsjahr</t>
  </si>
  <si>
    <t>Änderungen bei Ausleihungen an Sondervermögen durch Zu- und Abgänge sowie Umbuchungen im Haushaltsjahr</t>
  </si>
  <si>
    <t>Kumulierte Abschreibungen bei Ausleihungen an Sondervermögen zum 31.12. des Haushaltsjahres</t>
  </si>
  <si>
    <t xml:space="preserve">Buchwert der Ausleihungen an Sondervermögen am 31.12. des Vorjahres </t>
  </si>
  <si>
    <t>Umbuchungen von Ausleihungen an Beteiligungen im Haushaltsjahr</t>
  </si>
  <si>
    <t>Stand der AHK von Ausleihungen an Beteiligungen am 31.12. des Haushaltsjahres</t>
  </si>
  <si>
    <t>Kumulierte Abschreibungen bei Ausleihungen an Beteiligungen zum 31.12. des Vorjahres</t>
  </si>
  <si>
    <t>Abschreibungen bei Ausleihungen an Beteiligungen im Haushaltsjahr</t>
  </si>
  <si>
    <t>Zuschreibungen bei Ausleihungen an Beteiligungen im Haushaltsjahr</t>
  </si>
  <si>
    <t>Änderungen bei Ausleihungen an Beteiligungen durch Zu- und Abgänge sowie Umbuchungen im Haushaltsjahr</t>
  </si>
  <si>
    <t>Kumulierte Abschreibungen bei Ausleihungen an Beteiligungen zum 31.12. des Haushaltsjahres</t>
  </si>
  <si>
    <t>Buchwert der Ausleihungen an Beteiligungen am 31.12. des Haushaltsjahres</t>
  </si>
  <si>
    <t xml:space="preserve">Buchwert der Ausleihungen an Beteiligungen am 31.12. des Vorjahres </t>
  </si>
  <si>
    <t>13910</t>
  </si>
  <si>
    <t>13911</t>
  </si>
  <si>
    <t>13912</t>
  </si>
  <si>
    <t>13913</t>
  </si>
  <si>
    <t>13914</t>
  </si>
  <si>
    <t>13915</t>
  </si>
  <si>
    <t>13916</t>
  </si>
  <si>
    <t>13917</t>
  </si>
  <si>
    <t>13918</t>
  </si>
  <si>
    <t>13919</t>
  </si>
  <si>
    <t>13920</t>
  </si>
  <si>
    <t>13921</t>
  </si>
  <si>
    <t xml:space="preserve">Stand der AHK von sonstige Ausleihungen am 31.12. des Vorjahres </t>
  </si>
  <si>
    <t xml:space="preserve">Zugänge an sonstige Ausleihungen </t>
  </si>
  <si>
    <t xml:space="preserve">Abgänge von sonstige Ausleihungen </t>
  </si>
  <si>
    <t>Umbuchungen von sonstige Ausleihungen im Haushaltsjahr</t>
  </si>
  <si>
    <t>Stand der AHK von sonstige Ausleihungen am 31.12. des Haushaltsjahres</t>
  </si>
  <si>
    <t>Kumulierte Abschreibungen bei sonstige Ausleihungen zum 31.12. des Vorjahres</t>
  </si>
  <si>
    <t>Abschreibungen bei sonstige Ausleihungen im Haushaltsjahr</t>
  </si>
  <si>
    <t>Zuschreibungen bei sonstige Ausleihungen im Haushaltsjahr</t>
  </si>
  <si>
    <t>Änderungen bei sonstige Ausleihungen durch Zu- und Abgänge sowie Umbuchungen im Haushaltsjahr</t>
  </si>
  <si>
    <t>Kumulierte Abschreibungen bei sonstige Ausleihungen zum 31.12. des Haushaltsjahres</t>
  </si>
  <si>
    <t>Buchwert der sonstige Ausleihungen am 31.12. des Haushaltsjahres</t>
  </si>
  <si>
    <t xml:space="preserve">Buchwert der sonstige Ausleihungen am 31.12. des Vorjahres </t>
  </si>
  <si>
    <t>14110</t>
  </si>
  <si>
    <t>14111</t>
  </si>
  <si>
    <t>14112</t>
  </si>
  <si>
    <t>14113</t>
  </si>
  <si>
    <t>14114</t>
  </si>
  <si>
    <t>14115</t>
  </si>
  <si>
    <t>14116</t>
  </si>
  <si>
    <t>14117</t>
  </si>
  <si>
    <t>14118</t>
  </si>
  <si>
    <t>14119</t>
  </si>
  <si>
    <t>14120</t>
  </si>
  <si>
    <t>14121</t>
  </si>
  <si>
    <t>Umbuchungen von Wertpapieren des Anlagevermögens im Haushaltsjahr</t>
  </si>
  <si>
    <t>Stand der AHK von Wertpapieren des Anlagevermögens am 31.12. des Haushaltsjahres</t>
  </si>
  <si>
    <t>Kumulierte Abschreibungen bei Wertpapieren des Anlagevermögens zum 31.12. des Vorjahres</t>
  </si>
  <si>
    <t>Abschreibungen bei Wertpapieren des Anlagevermögens im Haushaltsjahr</t>
  </si>
  <si>
    <t>Zuschreibungen bei Wertpapieren des Anlagevermögens im Haushaltsjahr</t>
  </si>
  <si>
    <t>Änderungen bei Wertpapieren des Anlagevermögens durch Zu- und Abgänge sowie Umbuchungen im Haushaltsjahr</t>
  </si>
  <si>
    <t>Kumulierte Abschreibungen bei Wertpapieren des Anlagevermögens zum 31.12. des Haushaltsjahres</t>
  </si>
  <si>
    <t>Buchwert der Wertpapieren des Anlagevermögens am 31.12. des Haushaltsjahres</t>
  </si>
  <si>
    <t xml:space="preserve">Buchwert der Wertpapieren des Anlagevermögens am 31.12. des Vorjahres </t>
  </si>
  <si>
    <t>15110</t>
  </si>
  <si>
    <t>15210</t>
  </si>
  <si>
    <t>16710</t>
  </si>
  <si>
    <t>16711</t>
  </si>
  <si>
    <t>16712</t>
  </si>
  <si>
    <t>16713</t>
  </si>
  <si>
    <t>16714</t>
  </si>
  <si>
    <t>17710</t>
  </si>
  <si>
    <t>17712</t>
  </si>
  <si>
    <t>17714</t>
  </si>
  <si>
    <t>17716</t>
  </si>
  <si>
    <t>17718</t>
  </si>
  <si>
    <t>17910</t>
  </si>
  <si>
    <t>15111</t>
  </si>
  <si>
    <t>15211</t>
  </si>
  <si>
    <t>17911</t>
  </si>
  <si>
    <t>18910</t>
  </si>
  <si>
    <t>19110</t>
  </si>
  <si>
    <t>19990</t>
  </si>
  <si>
    <t>20110</t>
  </si>
  <si>
    <t>20310</t>
  </si>
  <si>
    <t>20410</t>
  </si>
  <si>
    <t>20810</t>
  </si>
  <si>
    <t>20910</t>
  </si>
  <si>
    <t>23110</t>
  </si>
  <si>
    <t>23210</t>
  </si>
  <si>
    <t>23310</t>
  </si>
  <si>
    <t>23910</t>
  </si>
  <si>
    <t>25110</t>
  </si>
  <si>
    <t>26110</t>
  </si>
  <si>
    <t>27110</t>
  </si>
  <si>
    <t>28110</t>
  </si>
  <si>
    <t>30210</t>
  </si>
  <si>
    <t>30211</t>
  </si>
  <si>
    <t>30212</t>
  </si>
  <si>
    <t>30213</t>
  </si>
  <si>
    <t>30214</t>
  </si>
  <si>
    <t>30310</t>
  </si>
  <si>
    <t>30311</t>
  </si>
  <si>
    <t>30312</t>
  </si>
  <si>
    <t>30314</t>
  </si>
  <si>
    <t>32110</t>
  </si>
  <si>
    <t>32111</t>
  </si>
  <si>
    <t>32112</t>
  </si>
  <si>
    <t>32113</t>
  </si>
  <si>
    <t>32114</t>
  </si>
  <si>
    <t>32211</t>
  </si>
  <si>
    <t>32210</t>
  </si>
  <si>
    <t>32212</t>
  </si>
  <si>
    <t>32213</t>
  </si>
  <si>
    <t>32214</t>
  </si>
  <si>
    <t>32310</t>
  </si>
  <si>
    <t>32311</t>
  </si>
  <si>
    <t>32312</t>
  </si>
  <si>
    <t>32313</t>
  </si>
  <si>
    <t>32314</t>
  </si>
  <si>
    <t>32610</t>
  </si>
  <si>
    <t>32611</t>
  </si>
  <si>
    <t>32612</t>
  </si>
  <si>
    <t>32613</t>
  </si>
  <si>
    <t>32614</t>
  </si>
  <si>
    <t>32710</t>
  </si>
  <si>
    <t>32711</t>
  </si>
  <si>
    <t>32712</t>
  </si>
  <si>
    <t>32713</t>
  </si>
  <si>
    <t>32714</t>
  </si>
  <si>
    <t>33310</t>
  </si>
  <si>
    <t>33311</t>
  </si>
  <si>
    <t>33312</t>
  </si>
  <si>
    <t>33313</t>
  </si>
  <si>
    <t>33314</t>
  </si>
  <si>
    <t>34110</t>
  </si>
  <si>
    <t>34111</t>
  </si>
  <si>
    <t>34112</t>
  </si>
  <si>
    <t>34113</t>
  </si>
  <si>
    <t>34114</t>
  </si>
  <si>
    <t>35110</t>
  </si>
  <si>
    <t>35111</t>
  </si>
  <si>
    <t>35112</t>
  </si>
  <si>
    <t>35113</t>
  </si>
  <si>
    <t>35114</t>
  </si>
  <si>
    <t>36110</t>
  </si>
  <si>
    <t>36111</t>
  </si>
  <si>
    <t>36112</t>
  </si>
  <si>
    <t>36113</t>
  </si>
  <si>
    <t>36114</t>
  </si>
  <si>
    <t>37110</t>
  </si>
  <si>
    <t>37111</t>
  </si>
  <si>
    <t>37112</t>
  </si>
  <si>
    <t>37113</t>
  </si>
  <si>
    <t>37114</t>
  </si>
  <si>
    <t>38110</t>
  </si>
  <si>
    <t>38111</t>
  </si>
  <si>
    <t>39110</t>
  </si>
  <si>
    <t>Änderungen durch Zu- und Abgänge sowie Umbuchungen im Haushaltsjahr</t>
  </si>
  <si>
    <t xml:space="preserve">Kumulierte 
Abschreibungen zum 31.12. des Haushaltsjahres
</t>
  </si>
  <si>
    <t>Abschreibungen und Zuschreibungen</t>
  </si>
  <si>
    <t>Stand am 31.12. 
des Haushaltsjahres</t>
  </si>
  <si>
    <t>Kumulierte Abschreibungen zum 31.12. des Vorjahres</t>
  </si>
  <si>
    <t>am 31.12.
des Haushaltsjahres</t>
  </si>
  <si>
    <t>am 31.12.
des
 Vorjahres</t>
  </si>
  <si>
    <t xml:space="preserve">Art der Forderungen </t>
  </si>
  <si>
    <t>Gesamtbetrag 
am 31.12.
des 
Haushaltsjahres</t>
  </si>
  <si>
    <t>Forderungen mit einer Restlaufzeit von</t>
  </si>
  <si>
    <t>Gesamtbetrag
am 31.12.
 des
 Vorjahres</t>
  </si>
  <si>
    <t>bis zu 1 Jahr</t>
  </si>
  <si>
    <t>1 bis 5 Jahre</t>
  </si>
  <si>
    <t>mehr als 5 Jahre</t>
  </si>
  <si>
    <t>- Euro -</t>
  </si>
  <si>
    <t xml:space="preserve">Öffentlich-rechtliche Forderungen und 
Forderungen aus Transferleistungen </t>
  </si>
  <si>
    <t xml:space="preserve">Privatrechtliche Forderungen </t>
  </si>
  <si>
    <t xml:space="preserve">Summe der Forderungen </t>
  </si>
  <si>
    <t>Art der Verbindlichkeiten</t>
  </si>
  <si>
    <t>Gesamtbetrag
des 
Haushaltsjahres</t>
  </si>
  <si>
    <t>Verbindlichkeiten mit einer Restlaufzeit von</t>
  </si>
  <si>
    <t>Gesamtbetrag
 des
 Vorjahres</t>
  </si>
  <si>
    <t>1. Anleihen</t>
  </si>
  <si>
    <t>2. Verbindlichkeiten aus Krediten 
     für Investitionen</t>
  </si>
  <si>
    <t xml:space="preserve">     2.1 von verbundenen Unternehmen</t>
  </si>
  <si>
    <t xml:space="preserve">     2.2 von Beteiligungen</t>
  </si>
  <si>
    <t xml:space="preserve">     2.3 von Sondervermögen</t>
  </si>
  <si>
    <t xml:space="preserve">     2.4 vom öffentlichen Bereich</t>
  </si>
  <si>
    <t xml:space="preserve">     2.5 von Kreditinstituten</t>
  </si>
  <si>
    <t xml:space="preserve">3. Verbindlichkeiten aus Krediten zur
     Liquiditätssicherung  </t>
  </si>
  <si>
    <t xml:space="preserve">4. Verbindlichkeiten aus Vorgängen, die Kredit-
     aufnahmen wirtschaftlich gleichkommen </t>
  </si>
  <si>
    <t>5. Verbindlichkeiten aus Lieferungen und Leistungen</t>
  </si>
  <si>
    <t>6. Verbindlichkeiten aus Transferleistungen</t>
  </si>
  <si>
    <t>7. Sonstige Verbindlichkeiten</t>
  </si>
  <si>
    <t>8. Erhaltene Anzahlungen</t>
  </si>
  <si>
    <t>9. Summe aller Verbindlichkeiten</t>
  </si>
  <si>
    <t xml:space="preserve">     1.1 für Investitionen</t>
  </si>
  <si>
    <t xml:space="preserve">     1.2 zur Liquiditätssicherung</t>
  </si>
  <si>
    <t>Umbuchungen von Infrastrukturgrundstücken im Haushaltsjahr</t>
  </si>
  <si>
    <t>Stand der AHK von Infrastrukturgrundstücken am 31.12. des Haushaltsjahres</t>
  </si>
  <si>
    <t>Kumulierte Abschreibungen bei Infrastrukturgrundstücken zum 31.12. des Vorjahres</t>
  </si>
  <si>
    <t>Abschreibungen bei Infrastrukturgrundstücken im Haushaltsjahr</t>
  </si>
  <si>
    <t>Zuschreibungen bei Infrastrukturgrundstücken im Haushaltsjahr</t>
  </si>
  <si>
    <t>Änderungen bei Infrastrukturgrundstücken durch Zu- und Abgänge sowie Umbuchungen im Haushaltsjahr</t>
  </si>
  <si>
    <t>Kumulierte Abschreibungen bei Infrastrukturgrundstücken zum 31.12. des Haushaltsjahres</t>
  </si>
  <si>
    <t>Buchwert der Infrastrukturgrundstücken am 31.12. des Haushaltsjahres</t>
  </si>
  <si>
    <t xml:space="preserve">Buchwert der Infrastrukturgrundstücken am 31.12. des Vorjahres </t>
  </si>
  <si>
    <t>2020</t>
  </si>
  <si>
    <t>2021</t>
  </si>
  <si>
    <t>2022</t>
  </si>
  <si>
    <t>2023</t>
  </si>
  <si>
    <t>;</t>
  </si>
  <si>
    <t>Bestand zum 31.12. des Vorjahres</t>
  </si>
  <si>
    <t>Verrechnung des Vorjahresergebnisses</t>
  </si>
  <si>
    <t>Verrechnungen mit der allgemeinen Rücklage nach § 44 Abs. 3 KomHVO im Haushaltsjahr</t>
  </si>
  <si>
    <t>Veränderungen der Sonderrücklage</t>
  </si>
  <si>
    <t>Jahresergebnis des Haushaltsjahres (vor Beschluss über Ergebnisverwendung)</t>
  </si>
  <si>
    <t>Bestand zum 31.12. des Haushaltsjahres</t>
  </si>
  <si>
    <t>1.1</t>
  </si>
  <si>
    <t>1.2</t>
  </si>
  <si>
    <t>1.3</t>
  </si>
  <si>
    <t>1.4</t>
  </si>
  <si>
    <t>1.5</t>
  </si>
  <si>
    <t>4.</t>
  </si>
  <si>
    <t>Jahresüberschuss / -fehlbetrag</t>
  </si>
  <si>
    <t>Nicht durch Eigenkapital gedeckter Fehlbetrag
(Gegenposten zu Aktiva)</t>
  </si>
  <si>
    <t>Summe Eigenkapital</t>
  </si>
  <si>
    <t>20111</t>
  </si>
  <si>
    <t>20112</t>
  </si>
  <si>
    <t>Verrechnungen mit der allgemeinen Rücklage nach § 44 Abs.3 KomHVO im Haushaltsjahr</t>
  </si>
  <si>
    <t>20113</t>
  </si>
  <si>
    <t>20114</t>
  </si>
  <si>
    <t>20115</t>
  </si>
  <si>
    <t>20311</t>
  </si>
  <si>
    <t>20312</t>
  </si>
  <si>
    <t>Bestand der allgemeinen Rücklage zum 31.12. des Vorjahres (vor Verrechnung des Jahresergebnisses)</t>
  </si>
  <si>
    <t>Bestand der allgemeinen Rücklage zum 31.12. des Haushaltsjahres</t>
  </si>
  <si>
    <t>Bestand an Sonderrücklagen zum 31.12. des Vorjahres (vor Verrechnung des Jahresergebnisses)</t>
  </si>
  <si>
    <t>Bestand an Sonderrücklagen zum 31.12. des Haushaltsjahres</t>
  </si>
  <si>
    <t>Bestand der Ausgleichsrücklage zum 31.12. des Vorjahres (vor Verrechnung des Jahresergebnisses)</t>
  </si>
  <si>
    <t>20313</t>
  </si>
  <si>
    <t>20314</t>
  </si>
  <si>
    <t>20315</t>
  </si>
  <si>
    <t>20411</t>
  </si>
  <si>
    <t>20412</t>
  </si>
  <si>
    <t>20413</t>
  </si>
  <si>
    <t>20414</t>
  </si>
  <si>
    <t>20415</t>
  </si>
  <si>
    <t>20811</t>
  </si>
  <si>
    <t>20812</t>
  </si>
  <si>
    <t>20813</t>
  </si>
  <si>
    <t>20814</t>
  </si>
  <si>
    <t>20815</t>
  </si>
  <si>
    <t>20911</t>
  </si>
  <si>
    <t>20912</t>
  </si>
  <si>
    <t>20913</t>
  </si>
  <si>
    <t>20914</t>
  </si>
  <si>
    <t>20915</t>
  </si>
  <si>
    <t>Bestand des Jahresüberschusses/-fehlbetrages zum 31.12. des Vorjahres (vor Verrechnung des Jahresergebnisses)</t>
  </si>
  <si>
    <t>Bestand des Jahresüberschusses/-fehlbetrages zum 31.12. des Haushaltsjahres</t>
  </si>
  <si>
    <t>Bestand der Ausgleichsrücklage zum 31.12. des Haushaltsjahres</t>
  </si>
  <si>
    <t>Bestand des nicht durch Eigenkapital gedeckten Fehlbetrages zum 31.12. des Vorjahres (v. Verrechn. des Jahresergeb.)</t>
  </si>
  <si>
    <t>Bestand des nicht durch Eigenkapital gedeckten Fehlbetrages zum 31.12. des Haushaltsjahres</t>
  </si>
  <si>
    <t>4     Nicht durch Eigenkapital gedeckter Fehlbetrag</t>
  </si>
  <si>
    <t>1.5    Nicht durch Eigenkapital gedeckter Fehlbetrag</t>
  </si>
  <si>
    <t>19910</t>
  </si>
  <si>
    <t>19911</t>
  </si>
  <si>
    <t>19912</t>
  </si>
  <si>
    <t>19913</t>
  </si>
  <si>
    <t>19914</t>
  </si>
  <si>
    <t>19915</t>
  </si>
  <si>
    <t>00</t>
  </si>
  <si>
    <t>000</t>
  </si>
  <si>
    <t>Aufwendungen zur Erhaltung der gemeindlichen Leistungsfähigkeit</t>
  </si>
  <si>
    <t>00001</t>
  </si>
  <si>
    <t>0     Aufwendungen zur Erhaltung der gemeindlichen Leistungsfähigkeit</t>
  </si>
  <si>
    <t>200000 LV Rheinland</t>
  </si>
  <si>
    <t>600000 LV Westfalen-Lippe</t>
  </si>
  <si>
    <t>800000 RVR</t>
  </si>
  <si>
    <t>wählen Sie Ihren Regierungsbezirk (zuerst ins Feld - dann Schalter rechts anklicken)</t>
  </si>
  <si>
    <t xml:space="preserve">158001  Mettmann, Kreis               </t>
  </si>
  <si>
    <t>30313</t>
  </si>
  <si>
    <t>00002</t>
  </si>
  <si>
    <t>Aufwendungen zur Erhaltung der gemeindlichen Leistungsfähigkeit - COVID-19</t>
  </si>
  <si>
    <t>Aufwendungen zur Erhaltung der gemeindlichen Leistungsfähigkeit - Ukraine</t>
  </si>
  <si>
    <t xml:space="preserve">766001  Lippe, Kreis                  </t>
  </si>
  <si>
    <t xml:space="preserve">378001  Rheinisch-Bergischer Kreis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</si>
</sst>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;\-0.0;;@"/>
    <numFmt numFmtId="166" formatCode="_-* #,##0.00\ _D_M_-;\-* #,##0.00\ _D_M_-;_-* &quot;-&quot;??\ _D_M_-;_-@_-"/>
    <numFmt numFmtId="167" formatCode="#,##0.0"/>
    <numFmt numFmtId="168" formatCode="#,##0\ &quot;€&quot;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b/>
      <i/>
      <sz val="12"/>
      <color indexed="8"/>
      <name val="Verdana"/>
      <family val="2"/>
    </font>
    <font>
      <b/>
      <sz val="12"/>
      <color indexed="8"/>
      <name val="Verdana"/>
      <family val="2"/>
    </font>
    <font>
      <b/>
      <sz val="11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u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</fills>
  <borders count="77">
    <border>
      <left/>
      <right/>
      <top/>
      <bottom/>
      <diagonal/>
    </border>
    <border>
      <left style="double">
        <color indexed="51"/>
      </left>
      <right style="double">
        <color indexed="51"/>
      </right>
      <top style="double">
        <color indexed="51"/>
      </top>
      <bottom style="double">
        <color indexed="51"/>
      </bottom>
      <diagonal/>
    </border>
    <border>
      <left style="double">
        <color indexed="51"/>
      </left>
      <right/>
      <top style="double">
        <color indexed="51"/>
      </top>
      <bottom style="double">
        <color indexed="51"/>
      </bottom>
      <diagonal/>
    </border>
    <border>
      <left style="thick">
        <color indexed="51"/>
      </left>
      <right/>
      <top style="thick">
        <color indexed="51"/>
      </top>
      <bottom/>
      <diagonal/>
    </border>
    <border>
      <left/>
      <right/>
      <top style="thick">
        <color indexed="51"/>
      </top>
      <bottom/>
      <diagonal/>
    </border>
    <border>
      <left/>
      <right style="thick">
        <color indexed="51"/>
      </right>
      <top style="thick">
        <color indexed="51"/>
      </top>
      <bottom/>
      <diagonal/>
    </border>
    <border>
      <left/>
      <right/>
      <top style="thin">
        <color indexed="51"/>
      </top>
      <bottom style="thin">
        <color indexed="51"/>
      </bottom>
      <diagonal/>
    </border>
    <border>
      <left style="thin">
        <color indexed="51"/>
      </left>
      <right style="thick">
        <color indexed="51"/>
      </right>
      <top style="thin">
        <color indexed="51"/>
      </top>
      <bottom style="thin">
        <color indexed="51"/>
      </bottom>
      <diagonal/>
    </border>
    <border>
      <left style="thick">
        <color indexed="51"/>
      </left>
      <right/>
      <top/>
      <bottom/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 style="thick">
        <color indexed="51"/>
      </left>
      <right/>
      <top/>
      <bottom style="thick">
        <color indexed="51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ck">
        <color indexed="51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thin">
        <color indexed="51"/>
      </bottom>
      <diagonal/>
    </border>
    <border>
      <left style="thick">
        <color indexed="51"/>
      </left>
      <right/>
      <top/>
      <bottom style="thin">
        <color indexed="51"/>
      </bottom>
      <diagonal/>
    </border>
    <border>
      <left style="thin">
        <color indexed="51"/>
      </left>
      <right/>
      <top style="thin">
        <color indexed="51"/>
      </top>
      <bottom style="thin">
        <color indexed="51"/>
      </bottom>
      <diagonal/>
    </border>
    <border>
      <left style="thin">
        <color indexed="51"/>
      </left>
      <right/>
      <top style="thin">
        <color indexed="51"/>
      </top>
      <bottom style="thick">
        <color indexed="51"/>
      </bottom>
      <diagonal/>
    </border>
    <border>
      <left/>
      <right/>
      <top style="thin">
        <color indexed="51"/>
      </top>
      <bottom style="thick">
        <color indexed="51"/>
      </bottom>
      <diagonal/>
    </border>
    <border>
      <left style="thick">
        <color indexed="51"/>
      </left>
      <right style="thin">
        <color indexed="51"/>
      </right>
      <top/>
      <bottom style="thin">
        <color indexed="51"/>
      </bottom>
      <diagonal/>
    </border>
    <border>
      <left style="thick">
        <color indexed="51"/>
      </left>
      <right/>
      <top style="thin">
        <color indexed="51"/>
      </top>
      <bottom style="thin">
        <color indexed="51"/>
      </bottom>
      <diagonal/>
    </border>
    <border>
      <left style="thick">
        <color indexed="51"/>
      </left>
      <right style="thin">
        <color indexed="51"/>
      </right>
      <top/>
      <bottom style="thick">
        <color indexed="51"/>
      </bottom>
      <diagonal/>
    </border>
    <border>
      <left style="thin">
        <color indexed="51"/>
      </left>
      <right style="thick">
        <color indexed="51"/>
      </right>
      <top/>
      <bottom style="thin">
        <color indexed="51"/>
      </bottom>
      <diagonal/>
    </border>
    <border>
      <left style="thin">
        <color indexed="51"/>
      </left>
      <right style="thick">
        <color indexed="51"/>
      </right>
      <top style="thin">
        <color indexed="51"/>
      </top>
      <bottom style="thick">
        <color indexed="51"/>
      </bottom>
      <diagonal/>
    </border>
    <border>
      <left/>
      <right style="thick">
        <color indexed="51"/>
      </right>
      <top style="thin">
        <color indexed="51"/>
      </top>
      <bottom style="thin">
        <color indexed="51"/>
      </bottom>
      <diagonal/>
    </border>
    <border>
      <left style="thick">
        <color indexed="51"/>
      </left>
      <right/>
      <top style="thick">
        <color indexed="51"/>
      </top>
      <bottom style="thin">
        <color indexed="51"/>
      </bottom>
      <diagonal/>
    </border>
    <border>
      <left/>
      <right/>
      <top style="thick">
        <color indexed="51"/>
      </top>
      <bottom style="thin">
        <color indexed="51"/>
      </bottom>
      <diagonal/>
    </border>
    <border>
      <left/>
      <right style="thick">
        <color indexed="51"/>
      </right>
      <top style="thick">
        <color indexed="51"/>
      </top>
      <bottom style="thin">
        <color indexed="51"/>
      </bottom>
      <diagonal/>
    </border>
    <border>
      <left/>
      <right/>
      <top style="double">
        <color indexed="51"/>
      </top>
      <bottom style="double">
        <color indexed="51"/>
      </bottom>
      <diagonal/>
    </border>
    <border>
      <left/>
      <right style="double">
        <color indexed="51"/>
      </right>
      <top style="double">
        <color indexed="51"/>
      </top>
      <bottom style="double">
        <color indexed="51"/>
      </bottom>
      <diagonal/>
    </border>
    <border>
      <left style="thin">
        <color indexed="51"/>
      </left>
      <right style="thick">
        <color indexed="51"/>
      </right>
      <top/>
      <bottom style="thick">
        <color indexed="5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ck">
        <color indexed="51"/>
      </bottom>
      <diagonal/>
    </border>
    <border>
      <left style="thick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 style="thick">
        <color indexed="51"/>
      </left>
      <right/>
      <top style="thin">
        <color indexed="51"/>
      </top>
      <bottom style="thick">
        <color indexed="51"/>
      </bottom>
      <diagonal/>
    </border>
    <border>
      <left style="thick">
        <color indexed="51"/>
      </left>
      <right style="thin">
        <color indexed="51"/>
      </right>
      <top style="thin">
        <color indexed="51"/>
      </top>
      <bottom style="thick">
        <color indexed="51"/>
      </bottom>
      <diagonal/>
    </border>
    <border>
      <left/>
      <right/>
      <top style="thin">
        <color indexed="51"/>
      </top>
      <bottom/>
      <diagonal/>
    </border>
    <border>
      <left style="thin">
        <color indexed="51"/>
      </left>
      <right/>
      <top style="thin">
        <color indexed="51"/>
      </top>
      <bottom/>
      <diagonal/>
    </border>
    <border>
      <left style="thin">
        <color indexed="51"/>
      </left>
      <right style="thick">
        <color indexed="51"/>
      </right>
      <top style="thin">
        <color indexed="51"/>
      </top>
      <bottom/>
      <diagonal/>
    </border>
    <border>
      <left/>
      <right/>
      <top style="thin">
        <color rgb="FFFFC000"/>
      </top>
      <bottom style="thin">
        <color indexed="51"/>
      </bottom>
      <diagonal/>
    </border>
    <border>
      <left/>
      <right style="thick">
        <color indexed="51"/>
      </right>
      <top style="thin">
        <color rgb="FFFFC000"/>
      </top>
      <bottom style="thin">
        <color indexed="51"/>
      </bottom>
      <diagonal/>
    </border>
    <border>
      <left/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/>
      <right style="thin">
        <color indexed="51"/>
      </right>
      <top style="thin">
        <color indexed="51"/>
      </top>
      <bottom style="thin">
        <color indexed="51"/>
      </bottom>
      <diagonal/>
    </border>
    <border>
      <left style="thin">
        <color rgb="FFFFC000"/>
      </left>
      <right style="thin">
        <color rgb="FFFFC000"/>
      </right>
      <top/>
      <bottom/>
      <diagonal/>
    </border>
    <border>
      <left style="thin">
        <color rgb="FFFFC000"/>
      </left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 style="thin">
        <color rgb="FFFFC000"/>
      </right>
      <top/>
      <bottom style="thick">
        <color rgb="FFFFC000"/>
      </bottom>
      <diagonal/>
    </border>
    <border>
      <left/>
      <right style="thin">
        <color indexed="51"/>
      </right>
      <top style="thin">
        <color indexed="51"/>
      </top>
      <bottom style="thick">
        <color indexed="5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ck">
        <color indexed="51"/>
      </right>
      <top/>
      <bottom style="thin">
        <color indexed="51"/>
      </bottom>
      <diagonal/>
    </border>
    <border>
      <left style="thick">
        <color indexed="51"/>
      </left>
      <right/>
      <top style="thin">
        <color indexed="51"/>
      </top>
      <bottom style="medium">
        <color indexed="51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medium">
        <color indexed="51"/>
      </bottom>
      <diagonal/>
    </border>
    <border>
      <left/>
      <right/>
      <top style="thin">
        <color indexed="51"/>
      </top>
      <bottom style="medium">
        <color indexed="51"/>
      </bottom>
      <diagonal/>
    </border>
    <border>
      <left/>
      <right style="thin">
        <color indexed="51"/>
      </right>
      <top style="thin">
        <color indexed="51"/>
      </top>
      <bottom style="medium">
        <color indexed="51"/>
      </bottom>
      <diagonal/>
    </border>
    <border>
      <left/>
      <right style="thick">
        <color indexed="51"/>
      </right>
      <top style="thin">
        <color indexed="51"/>
      </top>
      <bottom style="medium">
        <color indexed="51"/>
      </bottom>
      <diagonal/>
    </border>
    <border>
      <left/>
      <right style="thick">
        <color indexed="51"/>
      </right>
      <top style="thin">
        <color indexed="51"/>
      </top>
      <bottom style="thick">
        <color indexed="51"/>
      </bottom>
      <diagonal/>
    </border>
    <border>
      <left style="thick">
        <color indexed="51"/>
      </left>
      <right/>
      <top/>
      <bottom style="medium">
        <color rgb="FFFFC000"/>
      </bottom>
      <diagonal/>
    </border>
    <border>
      <left style="thin">
        <color indexed="51"/>
      </left>
      <right style="thin">
        <color indexed="51"/>
      </right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thin">
        <color indexed="51"/>
      </right>
      <top/>
      <bottom style="medium">
        <color rgb="FFFFC000"/>
      </bottom>
      <diagonal/>
    </border>
    <border>
      <left style="thin">
        <color indexed="51"/>
      </left>
      <right style="thick">
        <color indexed="51"/>
      </right>
      <top/>
      <bottom style="medium">
        <color rgb="FFFFC000"/>
      </bottom>
      <diagonal/>
    </border>
  </borders>
  <cellStyleXfs count="4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26">
    <xf numFmtId="0" fontId="0" fillId="0" borderId="0" xfId="0"/>
    <xf numFmtId="0" fontId="1" fillId="0" borderId="0" xfId="1"/>
    <xf numFmtId="0" fontId="2" fillId="0" borderId="0" xfId="1" applyFont="1"/>
    <xf numFmtId="0" fontId="12" fillId="0" borderId="0" xfId="1" applyFont="1" applyAlignment="1">
      <alignment horizontal="center"/>
    </xf>
    <xf numFmtId="0" fontId="12" fillId="0" borderId="0" xfId="1" quotePrefix="1" applyFont="1" applyAlignment="1">
      <alignment horizontal="center"/>
    </xf>
    <xf numFmtId="49" fontId="10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10" fillId="2" borderId="2" xfId="1" applyNumberFormat="1" applyFont="1" applyFill="1" applyBorder="1" applyAlignment="1" applyProtection="1">
      <alignment horizontal="center" vertical="center" wrapText="1"/>
      <protection hidden="1"/>
    </xf>
    <xf numFmtId="49" fontId="10" fillId="7" borderId="1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1" applyNumberFormat="1" applyFont="1" applyFill="1" applyBorder="1" applyAlignment="1" applyProtection="1">
      <alignment horizontal="left" vertical="center" wrapText="1"/>
      <protection locked="0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0" fontId="3" fillId="5" borderId="10" xfId="1" applyFont="1" applyFill="1" applyBorder="1" applyProtection="1">
      <protection hidden="1"/>
    </xf>
    <xf numFmtId="167" fontId="7" fillId="4" borderId="19" xfId="1" applyNumberFormat="1" applyFont="1" applyFill="1" applyBorder="1" applyAlignment="1" applyProtection="1"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49" fontId="8" fillId="5" borderId="0" xfId="1" applyNumberFormat="1" applyFont="1" applyFill="1" applyBorder="1" applyAlignment="1" applyProtection="1">
      <alignment horizontal="left"/>
      <protection hidden="1"/>
    </xf>
    <xf numFmtId="167" fontId="8" fillId="5" borderId="0" xfId="1" applyNumberFormat="1" applyFont="1" applyFill="1" applyBorder="1" applyAlignment="1" applyProtection="1">
      <protection hidden="1"/>
    </xf>
    <xf numFmtId="167" fontId="8" fillId="5" borderId="9" xfId="1" applyNumberFormat="1" applyFont="1" applyFill="1" applyBorder="1" applyAlignment="1" applyProtection="1">
      <protection hidden="1"/>
    </xf>
    <xf numFmtId="0" fontId="3" fillId="5" borderId="10" xfId="1" applyFont="1" applyFill="1" applyBorder="1" applyProtection="1">
      <protection hidden="1"/>
    </xf>
    <xf numFmtId="0" fontId="3" fillId="5" borderId="14" xfId="1" applyFont="1" applyFill="1" applyBorder="1" applyProtection="1">
      <protection hidden="1"/>
    </xf>
    <xf numFmtId="167" fontId="7" fillId="4" borderId="19" xfId="1" applyNumberFormat="1" applyFont="1" applyFill="1" applyBorder="1" applyAlignment="1" applyProtection="1"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0" fontId="3" fillId="5" borderId="10" xfId="1" applyFont="1" applyFill="1" applyBorder="1" applyProtection="1">
      <protection hidden="1"/>
    </xf>
    <xf numFmtId="0" fontId="3" fillId="5" borderId="14" xfId="1" applyFont="1" applyFill="1" applyBorder="1" applyProtection="1">
      <protection hidden="1"/>
    </xf>
    <xf numFmtId="167" fontId="7" fillId="4" borderId="19" xfId="1" applyNumberFormat="1" applyFont="1" applyFill="1" applyBorder="1" applyAlignment="1" applyProtection="1"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0" fontId="3" fillId="5" borderId="10" xfId="1" applyFont="1" applyFill="1" applyBorder="1" applyProtection="1">
      <protection hidden="1"/>
    </xf>
    <xf numFmtId="0" fontId="3" fillId="5" borderId="14" xfId="1" applyFont="1" applyFill="1" applyBorder="1" applyProtection="1">
      <protection hidden="1"/>
    </xf>
    <xf numFmtId="167" fontId="7" fillId="4" borderId="19" xfId="1" applyNumberFormat="1" applyFont="1" applyFill="1" applyBorder="1" applyAlignment="1" applyProtection="1"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0" fontId="3" fillId="5" borderId="10" xfId="1" applyFont="1" applyFill="1" applyBorder="1" applyProtection="1">
      <protection hidden="1"/>
    </xf>
    <xf numFmtId="0" fontId="3" fillId="0" borderId="0" xfId="1" applyFont="1" applyProtection="1">
      <protection hidden="1"/>
    </xf>
    <xf numFmtId="49" fontId="3" fillId="0" borderId="0" xfId="1" applyNumberFormat="1" applyFont="1" applyAlignment="1" applyProtection="1">
      <alignment horizontal="left"/>
      <protection hidden="1"/>
    </xf>
    <xf numFmtId="49" fontId="3" fillId="0" borderId="13" xfId="1" applyNumberFormat="1" applyFont="1" applyBorder="1" applyAlignment="1" applyProtection="1">
      <alignment horizontal="left"/>
      <protection hidden="1"/>
    </xf>
    <xf numFmtId="0" fontId="3" fillId="0" borderId="13" xfId="1" applyFont="1" applyBorder="1" applyProtection="1">
      <protection hidden="1"/>
    </xf>
    <xf numFmtId="167" fontId="7" fillId="4" borderId="19" xfId="1" applyNumberFormat="1" applyFont="1" applyFill="1" applyBorder="1" applyAlignment="1" applyProtection="1"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0" fontId="3" fillId="5" borderId="10" xfId="1" applyFont="1" applyFill="1" applyBorder="1" applyProtection="1">
      <protection hidden="1"/>
    </xf>
    <xf numFmtId="0" fontId="3" fillId="0" borderId="0" xfId="1" applyFont="1" applyProtection="1">
      <protection hidden="1"/>
    </xf>
    <xf numFmtId="49" fontId="3" fillId="0" borderId="0" xfId="1" applyNumberFormat="1" applyFont="1" applyAlignment="1" applyProtection="1">
      <alignment horizontal="left"/>
      <protection hidden="1"/>
    </xf>
    <xf numFmtId="167" fontId="7" fillId="4" borderId="19" xfId="1" applyNumberFormat="1" applyFont="1" applyFill="1" applyBorder="1" applyAlignment="1" applyProtection="1"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0" fontId="3" fillId="5" borderId="10" xfId="1" applyFont="1" applyFill="1" applyBorder="1" applyProtection="1">
      <protection hidden="1"/>
    </xf>
    <xf numFmtId="0" fontId="3" fillId="5" borderId="14" xfId="1" applyFont="1" applyFill="1" applyBorder="1" applyProtection="1">
      <protection hidden="1"/>
    </xf>
    <xf numFmtId="0" fontId="3" fillId="0" borderId="0" xfId="1" applyFont="1" applyProtection="1">
      <protection hidden="1"/>
    </xf>
    <xf numFmtId="49" fontId="3" fillId="0" borderId="0" xfId="1" applyNumberFormat="1" applyFont="1" applyAlignment="1" applyProtection="1">
      <alignment horizontal="left"/>
      <protection hidden="1"/>
    </xf>
    <xf numFmtId="49" fontId="8" fillId="5" borderId="15" xfId="1" applyNumberFormat="1" applyFont="1" applyFill="1" applyBorder="1" applyAlignment="1" applyProtection="1">
      <alignment horizontal="left"/>
      <protection hidden="1"/>
    </xf>
    <xf numFmtId="49" fontId="8" fillId="5" borderId="16" xfId="1" applyNumberFormat="1" applyFont="1" applyFill="1" applyBorder="1" applyAlignment="1" applyProtection="1">
      <alignment horizontal="left"/>
      <protection hidden="1"/>
    </xf>
    <xf numFmtId="0" fontId="3" fillId="0" borderId="0" xfId="1" applyFont="1" applyFill="1" applyProtection="1">
      <protection hidden="1"/>
    </xf>
    <xf numFmtId="49" fontId="3" fillId="0" borderId="0" xfId="1" applyNumberFormat="1" applyFont="1" applyFill="1" applyAlignment="1" applyProtection="1">
      <alignment horizontal="left"/>
      <protection hidden="1"/>
    </xf>
    <xf numFmtId="167" fontId="7" fillId="4" borderId="19" xfId="1" applyNumberFormat="1" applyFont="1" applyFill="1" applyBorder="1" applyAlignment="1" applyProtection="1"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0" fontId="1" fillId="0" borderId="0" xfId="1" applyProtection="1"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0" fontId="3" fillId="5" borderId="10" xfId="1" applyFont="1" applyFill="1" applyBorder="1" applyProtection="1">
      <protection hidden="1"/>
    </xf>
    <xf numFmtId="0" fontId="3" fillId="5" borderId="14" xfId="1" applyFont="1" applyFill="1" applyBorder="1" applyProtection="1">
      <protection hidden="1"/>
    </xf>
    <xf numFmtId="167" fontId="8" fillId="5" borderId="6" xfId="1" applyNumberFormat="1" applyFont="1" applyFill="1" applyBorder="1" applyAlignment="1" applyProtection="1">
      <protection hidden="1"/>
    </xf>
    <xf numFmtId="167" fontId="8" fillId="5" borderId="17" xfId="1" applyNumberFormat="1" applyFont="1" applyFill="1" applyBorder="1" applyAlignment="1" applyProtection="1">
      <protection hidden="1"/>
    </xf>
    <xf numFmtId="49" fontId="8" fillId="5" borderId="15" xfId="1" applyNumberFormat="1" applyFont="1" applyFill="1" applyBorder="1" applyAlignment="1" applyProtection="1">
      <protection hidden="1"/>
    </xf>
    <xf numFmtId="49" fontId="8" fillId="5" borderId="16" xfId="1" applyNumberFormat="1" applyFont="1" applyFill="1" applyBorder="1" applyAlignment="1" applyProtection="1">
      <protection hidden="1"/>
    </xf>
    <xf numFmtId="167" fontId="7" fillId="4" borderId="19" xfId="1" applyNumberFormat="1" applyFont="1" applyFill="1" applyBorder="1" applyAlignment="1" applyProtection="1"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Protection="1">
      <protection hidden="1"/>
    </xf>
    <xf numFmtId="0" fontId="3" fillId="5" borderId="10" xfId="1" applyFont="1" applyFill="1" applyBorder="1" applyProtection="1">
      <protection hidden="1"/>
    </xf>
    <xf numFmtId="0" fontId="3" fillId="0" borderId="0" xfId="1" applyFont="1" applyFill="1" applyBorder="1" applyProtection="1">
      <protection hidden="1"/>
    </xf>
    <xf numFmtId="167" fontId="8" fillId="5" borderId="6" xfId="1" applyNumberFormat="1" applyFont="1" applyFill="1" applyBorder="1" applyAlignment="1" applyProtection="1">
      <protection hidden="1"/>
    </xf>
    <xf numFmtId="167" fontId="8" fillId="5" borderId="17" xfId="1" applyNumberFormat="1" applyFont="1" applyFill="1" applyBorder="1" applyAlignment="1" applyProtection="1">
      <protection hidden="1"/>
    </xf>
    <xf numFmtId="49" fontId="8" fillId="5" borderId="15" xfId="1" applyNumberFormat="1" applyFont="1" applyFill="1" applyBorder="1" applyAlignment="1" applyProtection="1">
      <protection hidden="1"/>
    </xf>
    <xf numFmtId="49" fontId="8" fillId="5" borderId="16" xfId="1" applyNumberFormat="1" applyFont="1" applyFill="1" applyBorder="1" applyAlignment="1" applyProtection="1">
      <protection hidden="1"/>
    </xf>
    <xf numFmtId="0" fontId="3" fillId="5" borderId="18" xfId="1" applyFont="1" applyFill="1" applyBorder="1" applyProtection="1">
      <protection hidden="1"/>
    </xf>
    <xf numFmtId="49" fontId="3" fillId="0" borderId="0" xfId="1" applyNumberFormat="1" applyFont="1" applyFill="1" applyBorder="1" applyAlignment="1" applyProtection="1">
      <alignment horizontal="left"/>
      <protection hidden="1"/>
    </xf>
    <xf numFmtId="0" fontId="3" fillId="5" borderId="20" xfId="1" applyFont="1" applyFill="1" applyBorder="1" applyProtection="1">
      <protection hidden="1"/>
    </xf>
    <xf numFmtId="167" fontId="7" fillId="4" borderId="19" xfId="1" applyNumberFormat="1" applyFont="1" applyFill="1" applyBorder="1" applyAlignment="1" applyProtection="1">
      <protection hidden="1"/>
    </xf>
    <xf numFmtId="1" fontId="7" fillId="4" borderId="19" xfId="1" applyNumberFormat="1" applyFont="1" applyFill="1" applyBorder="1" applyAlignment="1" applyProtection="1">
      <protection hidden="1"/>
    </xf>
    <xf numFmtId="49" fontId="3" fillId="0" borderId="12" xfId="1" applyNumberFormat="1" applyFont="1" applyBorder="1" applyAlignment="1" applyProtection="1">
      <alignment horizontal="left"/>
      <protection hidden="1"/>
    </xf>
    <xf numFmtId="0" fontId="3" fillId="0" borderId="12" xfId="1" applyFont="1" applyBorder="1" applyProtection="1">
      <protection hidden="1"/>
    </xf>
    <xf numFmtId="49" fontId="8" fillId="5" borderId="11" xfId="1" applyNumberFormat="1" applyFont="1" applyFill="1" applyBorder="1" applyAlignment="1" applyProtection="1">
      <protection hidden="1"/>
    </xf>
    <xf numFmtId="167" fontId="7" fillId="4" borderId="10" xfId="1" applyNumberFormat="1" applyFont="1" applyFill="1" applyBorder="1" applyAlignment="1" applyProtection="1">
      <protection hidden="1"/>
    </xf>
    <xf numFmtId="167" fontId="7" fillId="4" borderId="12" xfId="1" applyNumberFormat="1" applyFont="1" applyFill="1" applyBorder="1" applyAlignment="1" applyProtection="1">
      <protection hidden="1"/>
    </xf>
    <xf numFmtId="49" fontId="7" fillId="4" borderId="12" xfId="1" applyNumberFormat="1" applyFont="1" applyFill="1" applyBorder="1" applyAlignment="1" applyProtection="1">
      <alignment horizontal="left"/>
      <protection hidden="1"/>
    </xf>
    <xf numFmtId="49" fontId="8" fillId="4" borderId="12" xfId="1" applyNumberFormat="1" applyFont="1" applyFill="1" applyBorder="1" applyAlignment="1" applyProtection="1">
      <alignment horizontal="left"/>
      <protection hidden="1"/>
    </xf>
    <xf numFmtId="49" fontId="4" fillId="3" borderId="3" xfId="1" applyNumberFormat="1" applyFont="1" applyFill="1" applyBorder="1" applyAlignment="1" applyProtection="1">
      <alignment vertical="center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49" fontId="4" fillId="3" borderId="24" xfId="1" applyNumberFormat="1" applyFont="1" applyFill="1" applyBorder="1" applyAlignment="1" applyProtection="1">
      <alignment vertical="center"/>
      <protection hidden="1"/>
    </xf>
    <xf numFmtId="165" fontId="5" fillId="3" borderId="25" xfId="2" applyNumberFormat="1" applyFont="1" applyFill="1" applyBorder="1" applyAlignment="1" applyProtection="1">
      <alignment vertical="center"/>
      <protection hidden="1"/>
    </xf>
    <xf numFmtId="49" fontId="5" fillId="3" borderId="25" xfId="2" applyNumberFormat="1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Protection="1">
      <protection hidden="1"/>
    </xf>
    <xf numFmtId="49" fontId="3" fillId="0" borderId="0" xfId="0" applyNumberFormat="1" applyFont="1" applyFill="1" applyAlignment="1" applyProtection="1">
      <alignment horizontal="left"/>
      <protection hidden="1"/>
    </xf>
    <xf numFmtId="49" fontId="3" fillId="0" borderId="0" xfId="0" applyNumberFormat="1" applyFont="1" applyFill="1" applyBorder="1" applyAlignment="1" applyProtection="1">
      <alignment horizontal="left"/>
      <protection hidden="1"/>
    </xf>
    <xf numFmtId="49" fontId="4" fillId="3" borderId="3" xfId="0" applyNumberFormat="1" applyFont="1" applyFill="1" applyBorder="1" applyAlignment="1" applyProtection="1">
      <alignment vertical="center"/>
      <protection hidden="1"/>
    </xf>
    <xf numFmtId="167" fontId="7" fillId="4" borderId="19" xfId="0" applyNumberFormat="1" applyFont="1" applyFill="1" applyBorder="1" applyAlignment="1" applyProtection="1">
      <protection hidden="1"/>
    </xf>
    <xf numFmtId="167" fontId="7" fillId="4" borderId="6" xfId="0" applyNumberFormat="1" applyFont="1" applyFill="1" applyBorder="1" applyAlignment="1" applyProtection="1">
      <protection hidden="1"/>
    </xf>
    <xf numFmtId="49" fontId="7" fillId="4" borderId="6" xfId="0" applyNumberFormat="1" applyFont="1" applyFill="1" applyBorder="1" applyAlignment="1" applyProtection="1">
      <alignment horizontal="left"/>
      <protection hidden="1"/>
    </xf>
    <xf numFmtId="0" fontId="3" fillId="5" borderId="31" xfId="0" applyFont="1" applyFill="1" applyBorder="1" applyProtection="1">
      <protection hidden="1"/>
    </xf>
    <xf numFmtId="49" fontId="8" fillId="5" borderId="15" xfId="0" applyNumberFormat="1" applyFont="1" applyFill="1" applyBorder="1" applyAlignment="1" applyProtection="1">
      <protection hidden="1"/>
    </xf>
    <xf numFmtId="167" fontId="8" fillId="5" borderId="6" xfId="0" applyNumberFormat="1" applyFont="1" applyFill="1" applyBorder="1" applyAlignment="1" applyProtection="1">
      <protection hidden="1"/>
    </xf>
    <xf numFmtId="0" fontId="3" fillId="5" borderId="19" xfId="0" applyFont="1" applyFill="1" applyBorder="1" applyProtection="1">
      <protection hidden="1"/>
    </xf>
    <xf numFmtId="1" fontId="8" fillId="5" borderId="15" xfId="0" applyNumberFormat="1" applyFont="1" applyFill="1" applyBorder="1" applyAlignment="1" applyProtection="1">
      <protection hidden="1"/>
    </xf>
    <xf numFmtId="0" fontId="3" fillId="5" borderId="10" xfId="0" applyFont="1" applyFill="1" applyBorder="1" applyProtection="1">
      <protection hidden="1"/>
    </xf>
    <xf numFmtId="0" fontId="3" fillId="0" borderId="0" xfId="0" applyFont="1" applyProtection="1"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49" fontId="3" fillId="0" borderId="13" xfId="0" applyNumberFormat="1" applyFont="1" applyBorder="1" applyAlignment="1" applyProtection="1">
      <alignment horizontal="left"/>
      <protection hidden="1"/>
    </xf>
    <xf numFmtId="0" fontId="3" fillId="5" borderId="32" xfId="0" applyFont="1" applyFill="1" applyBorder="1" applyProtection="1">
      <protection hidden="1"/>
    </xf>
    <xf numFmtId="49" fontId="8" fillId="5" borderId="16" xfId="0" applyNumberFormat="1" applyFont="1" applyFill="1" applyBorder="1" applyAlignment="1" applyProtection="1">
      <protection hidden="1"/>
    </xf>
    <xf numFmtId="167" fontId="8" fillId="5" borderId="17" xfId="0" applyNumberFormat="1" applyFont="1" applyFill="1" applyBorder="1" applyAlignment="1" applyProtection="1">
      <protection hidden="1"/>
    </xf>
    <xf numFmtId="0" fontId="3" fillId="5" borderId="33" xfId="0" applyFont="1" applyFill="1" applyBorder="1" applyProtection="1"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34" xfId="0" applyNumberFormat="1" applyFont="1" applyBorder="1" applyAlignment="1" applyProtection="1">
      <alignment horizontal="left"/>
      <protection hidden="1"/>
    </xf>
    <xf numFmtId="0" fontId="3" fillId="5" borderId="8" xfId="0" applyFont="1" applyFill="1" applyBorder="1" applyProtection="1">
      <protection hidden="1"/>
    </xf>
    <xf numFmtId="49" fontId="8" fillId="5" borderId="15" xfId="0" applyNumberFormat="1" applyFont="1" applyFill="1" applyBorder="1" applyAlignment="1" applyProtection="1">
      <alignment horizontal="left"/>
      <protection hidden="1"/>
    </xf>
    <xf numFmtId="49" fontId="8" fillId="5" borderId="6" xfId="0" applyNumberFormat="1" applyFont="1" applyFill="1" applyBorder="1" applyAlignment="1" applyProtection="1">
      <alignment horizontal="left"/>
      <protection hidden="1"/>
    </xf>
    <xf numFmtId="0" fontId="3" fillId="5" borderId="6" xfId="0" applyFont="1" applyFill="1" applyBorder="1" applyProtection="1">
      <protection hidden="1"/>
    </xf>
    <xf numFmtId="49" fontId="3" fillId="5" borderId="15" xfId="0" applyNumberFormat="1" applyFont="1" applyFill="1" applyBorder="1" applyAlignment="1" applyProtection="1">
      <protection hidden="1"/>
    </xf>
    <xf numFmtId="167" fontId="3" fillId="5" borderId="6" xfId="0" applyNumberFormat="1" applyFont="1" applyFill="1" applyBorder="1" applyAlignment="1" applyProtection="1">
      <protection hidden="1"/>
    </xf>
    <xf numFmtId="49" fontId="3" fillId="5" borderId="16" xfId="0" applyNumberFormat="1" applyFont="1" applyFill="1" applyBorder="1" applyAlignment="1" applyProtection="1">
      <protection hidden="1"/>
    </xf>
    <xf numFmtId="167" fontId="3" fillId="5" borderId="17" xfId="0" applyNumberFormat="1" applyFont="1" applyFill="1" applyBorder="1" applyAlignment="1" applyProtection="1">
      <protection hidden="1"/>
    </xf>
    <xf numFmtId="0" fontId="3" fillId="0" borderId="0" xfId="0" applyFont="1" applyFill="1" applyBorder="1" applyProtection="1">
      <protection hidden="1"/>
    </xf>
    <xf numFmtId="0" fontId="3" fillId="5" borderId="14" xfId="0" applyFont="1" applyFill="1" applyBorder="1" applyProtection="1">
      <protection hidden="1"/>
    </xf>
    <xf numFmtId="49" fontId="3" fillId="5" borderId="35" xfId="0" applyNumberFormat="1" applyFont="1" applyFill="1" applyBorder="1" applyAlignment="1" applyProtection="1">
      <protection hidden="1"/>
    </xf>
    <xf numFmtId="167" fontId="3" fillId="5" borderId="34" xfId="0" applyNumberFormat="1" applyFont="1" applyFill="1" applyBorder="1" applyAlignment="1" applyProtection="1">
      <protection hidden="1"/>
    </xf>
    <xf numFmtId="167" fontId="7" fillId="4" borderId="37" xfId="0" applyNumberFormat="1" applyFont="1" applyFill="1" applyBorder="1" applyAlignment="1" applyProtection="1">
      <protection hidden="1"/>
    </xf>
    <xf numFmtId="49" fontId="7" fillId="4" borderId="37" xfId="0" applyNumberFormat="1" applyFont="1" applyFill="1" applyBorder="1" applyAlignment="1" applyProtection="1">
      <alignment horizontal="left"/>
      <protection hidden="1"/>
    </xf>
    <xf numFmtId="1" fontId="7" fillId="4" borderId="19" xfId="0" applyNumberFormat="1" applyFont="1" applyFill="1" applyBorder="1" applyAlignment="1" applyProtection="1">
      <protection hidden="1"/>
    </xf>
    <xf numFmtId="49" fontId="3" fillId="5" borderId="40" xfId="0" applyNumberFormat="1" applyFont="1" applyFill="1" applyBorder="1" applyAlignment="1" applyProtection="1">
      <alignment horizontal="left"/>
      <protection hidden="1"/>
    </xf>
    <xf numFmtId="49" fontId="3" fillId="5" borderId="42" xfId="0" applyNumberFormat="1" applyFont="1" applyFill="1" applyBorder="1" applyAlignment="1" applyProtection="1">
      <alignment horizontal="left"/>
      <protection hidden="1"/>
    </xf>
    <xf numFmtId="49" fontId="3" fillId="5" borderId="43" xfId="0" applyNumberFormat="1" applyFont="1" applyFill="1" applyBorder="1" applyAlignment="1" applyProtection="1">
      <alignment horizontal="left"/>
      <protection hidden="1"/>
    </xf>
    <xf numFmtId="49" fontId="3" fillId="5" borderId="44" xfId="0" applyNumberFormat="1" applyFont="1" applyFill="1" applyBorder="1" applyAlignment="1" applyProtection="1">
      <alignment horizontal="left"/>
      <protection hidden="1"/>
    </xf>
    <xf numFmtId="1" fontId="8" fillId="5" borderId="16" xfId="0" applyNumberFormat="1" applyFont="1" applyFill="1" applyBorder="1" applyAlignment="1" applyProtection="1">
      <protection hidden="1"/>
    </xf>
    <xf numFmtId="0" fontId="3" fillId="0" borderId="13" xfId="0" applyFont="1" applyBorder="1" applyProtection="1">
      <protection hidden="1"/>
    </xf>
    <xf numFmtId="0" fontId="3" fillId="5" borderId="20" xfId="0" applyFont="1" applyFill="1" applyBorder="1" applyProtection="1">
      <protection hidden="1"/>
    </xf>
    <xf numFmtId="0" fontId="3" fillId="0" borderId="6" xfId="0" applyFont="1" applyBorder="1" applyProtection="1">
      <protection hidden="1"/>
    </xf>
    <xf numFmtId="0" fontId="0" fillId="0" borderId="0" xfId="0" applyFill="1"/>
    <xf numFmtId="49" fontId="7" fillId="4" borderId="19" xfId="0" applyNumberFormat="1" applyFont="1" applyFill="1" applyBorder="1" applyAlignment="1" applyProtection="1">
      <alignment horizontal="left"/>
      <protection hidden="1"/>
    </xf>
    <xf numFmtId="49" fontId="7" fillId="4" borderId="19" xfId="0" applyNumberFormat="1" applyFont="1" applyFill="1" applyBorder="1" applyAlignment="1" applyProtection="1">
      <protection hidden="1"/>
    </xf>
    <xf numFmtId="49" fontId="8" fillId="5" borderId="9" xfId="0" applyNumberFormat="1" applyFont="1" applyFill="1" applyBorder="1" applyAlignment="1" applyProtection="1">
      <protection hidden="1"/>
    </xf>
    <xf numFmtId="49" fontId="3" fillId="5" borderId="9" xfId="0" applyNumberFormat="1" applyFont="1" applyFill="1" applyBorder="1" applyAlignment="1" applyProtection="1">
      <protection hidden="1"/>
    </xf>
    <xf numFmtId="0" fontId="2" fillId="0" borderId="0" xfId="1" applyFont="1"/>
    <xf numFmtId="0" fontId="2" fillId="0" borderId="0" xfId="1" applyFont="1" applyBorder="1"/>
    <xf numFmtId="3" fontId="2" fillId="0" borderId="0" xfId="1" applyNumberFormat="1" applyFont="1" applyFill="1" applyBorder="1" applyProtection="1">
      <protection hidden="1"/>
    </xf>
    <xf numFmtId="0" fontId="2" fillId="0" borderId="55" xfId="1" applyFont="1" applyFill="1" applyBorder="1" applyProtection="1">
      <protection hidden="1"/>
    </xf>
    <xf numFmtId="0" fontId="2" fillId="0" borderId="0" xfId="1" applyFont="1" applyFill="1" applyBorder="1" applyProtection="1">
      <protection hidden="1"/>
    </xf>
    <xf numFmtId="0" fontId="2" fillId="0" borderId="53" xfId="1" applyFont="1" applyFill="1" applyBorder="1" applyAlignment="1" applyProtection="1">
      <alignment horizontal="left" indent="1"/>
      <protection hidden="1"/>
    </xf>
    <xf numFmtId="0" fontId="2" fillId="0" borderId="0" xfId="1" applyFont="1" applyBorder="1" applyProtection="1">
      <protection hidden="1"/>
    </xf>
    <xf numFmtId="0" fontId="2" fillId="0" borderId="0" xfId="1" applyFont="1" applyProtection="1">
      <protection hidden="1"/>
    </xf>
    <xf numFmtId="0" fontId="2" fillId="0" borderId="60" xfId="1" applyFont="1" applyFill="1" applyBorder="1" applyProtection="1">
      <protection hidden="1"/>
    </xf>
    <xf numFmtId="0" fontId="13" fillId="0" borderId="55" xfId="1" applyFont="1" applyBorder="1" applyProtection="1">
      <protection hidden="1"/>
    </xf>
    <xf numFmtId="0" fontId="2" fillId="0" borderId="55" xfId="1" applyFont="1" applyBorder="1" applyProtection="1">
      <protection hidden="1"/>
    </xf>
    <xf numFmtId="0" fontId="2" fillId="0" borderId="56" xfId="1" applyFont="1" applyBorder="1" applyProtection="1">
      <protection hidden="1"/>
    </xf>
    <xf numFmtId="0" fontId="2" fillId="0" borderId="61" xfId="1" applyFont="1" applyFill="1" applyBorder="1" applyProtection="1">
      <protection hidden="1"/>
    </xf>
    <xf numFmtId="0" fontId="2" fillId="0" borderId="49" xfId="1" applyFont="1" applyBorder="1" applyProtection="1">
      <protection hidden="1"/>
    </xf>
    <xf numFmtId="165" fontId="16" fillId="0" borderId="0" xfId="2" applyNumberFormat="1" applyFont="1" applyFill="1" applyBorder="1" applyAlignment="1" applyProtection="1">
      <protection hidden="1"/>
    </xf>
    <xf numFmtId="3" fontId="2" fillId="0" borderId="0" xfId="1" applyNumberFormat="1" applyFont="1" applyBorder="1" applyProtection="1">
      <protection hidden="1"/>
    </xf>
    <xf numFmtId="3" fontId="2" fillId="0" borderId="61" xfId="1" applyNumberFormat="1" applyFont="1" applyBorder="1" applyProtection="1">
      <protection hidden="1"/>
    </xf>
    <xf numFmtId="0" fontId="2" fillId="0" borderId="61" xfId="1" applyFont="1" applyBorder="1" applyProtection="1">
      <protection hidden="1"/>
    </xf>
    <xf numFmtId="165" fontId="17" fillId="0" borderId="0" xfId="2" applyNumberFormat="1" applyFont="1" applyFill="1" applyBorder="1" applyAlignment="1" applyProtection="1">
      <protection hidden="1"/>
    </xf>
    <xf numFmtId="165" fontId="16" fillId="0" borderId="61" xfId="2" applyNumberFormat="1" applyFont="1" applyFill="1" applyBorder="1" applyAlignment="1" applyProtection="1">
      <protection hidden="1"/>
    </xf>
    <xf numFmtId="165" fontId="18" fillId="0" borderId="0" xfId="2" applyNumberFormat="1" applyFont="1" applyFill="1" applyBorder="1" applyAlignment="1" applyProtection="1">
      <protection hidden="1"/>
    </xf>
    <xf numFmtId="165" fontId="17" fillId="0" borderId="61" xfId="2" applyNumberFormat="1" applyFont="1" applyFill="1" applyBorder="1" applyAlignment="1" applyProtection="1">
      <protection hidden="1"/>
    </xf>
    <xf numFmtId="3" fontId="2" fillId="0" borderId="61" xfId="1" applyNumberFormat="1" applyFont="1" applyFill="1" applyBorder="1" applyProtection="1">
      <protection hidden="1"/>
    </xf>
    <xf numFmtId="167" fontId="2" fillId="0" borderId="0" xfId="1" applyNumberFormat="1" applyFont="1" applyFill="1" applyBorder="1" applyProtection="1">
      <protection hidden="1"/>
    </xf>
    <xf numFmtId="167" fontId="2" fillId="0" borderId="61" xfId="1" applyNumberFormat="1" applyFont="1" applyFill="1" applyBorder="1" applyProtection="1">
      <protection hidden="1"/>
    </xf>
    <xf numFmtId="0" fontId="2" fillId="0" borderId="51" xfId="1" applyFont="1" applyFill="1" applyBorder="1" applyProtection="1">
      <protection hidden="1"/>
    </xf>
    <xf numFmtId="0" fontId="2" fillId="0" borderId="62" xfId="1" applyFont="1" applyFill="1" applyBorder="1" applyProtection="1">
      <protection hidden="1"/>
    </xf>
    <xf numFmtId="0" fontId="2" fillId="0" borderId="51" xfId="1" applyFont="1" applyBorder="1" applyProtection="1">
      <protection hidden="1"/>
    </xf>
    <xf numFmtId="0" fontId="2" fillId="0" borderId="52" xfId="1" applyFont="1" applyBorder="1" applyProtection="1">
      <protection hidden="1"/>
    </xf>
    <xf numFmtId="0" fontId="13" fillId="0" borderId="54" xfId="1" applyFont="1" applyFill="1" applyBorder="1" applyAlignment="1" applyProtection="1">
      <alignment horizontal="left" indent="1"/>
      <protection hidden="1"/>
    </xf>
    <xf numFmtId="49" fontId="2" fillId="0" borderId="53" xfId="1" applyNumberFormat="1" applyFont="1" applyFill="1" applyBorder="1" applyAlignment="1" applyProtection="1">
      <alignment horizontal="left" indent="1"/>
      <protection hidden="1"/>
    </xf>
    <xf numFmtId="0" fontId="2" fillId="0" borderId="53" xfId="1" applyFont="1" applyBorder="1" applyAlignment="1" applyProtection="1">
      <alignment horizontal="left" indent="1"/>
      <protection hidden="1"/>
    </xf>
    <xf numFmtId="165" fontId="15" fillId="0" borderId="53" xfId="2" applyNumberFormat="1" applyFont="1" applyFill="1" applyBorder="1" applyAlignment="1" applyProtection="1">
      <alignment horizontal="left" indent="1"/>
      <protection hidden="1"/>
    </xf>
    <xf numFmtId="0" fontId="2" fillId="0" borderId="50" xfId="1" applyFont="1" applyFill="1" applyBorder="1" applyAlignment="1" applyProtection="1">
      <alignment horizontal="left" indent="1"/>
      <protection hidden="1"/>
    </xf>
    <xf numFmtId="0" fontId="2" fillId="0" borderId="0" xfId="1" applyFont="1" applyFill="1" applyBorder="1" applyAlignment="1" applyProtection="1">
      <alignment horizontal="left" indent="1"/>
      <protection hidden="1"/>
    </xf>
    <xf numFmtId="0" fontId="2" fillId="0" borderId="55" xfId="1" applyFont="1" applyFill="1" applyBorder="1" applyAlignment="1" applyProtection="1">
      <alignment horizontal="left" indent="1"/>
      <protection hidden="1"/>
    </xf>
    <xf numFmtId="165" fontId="16" fillId="0" borderId="0" xfId="2" applyNumberFormat="1" applyFont="1" applyFill="1" applyBorder="1" applyAlignment="1" applyProtection="1">
      <alignment horizontal="left" indent="1"/>
      <protection hidden="1"/>
    </xf>
    <xf numFmtId="49" fontId="2" fillId="0" borderId="0" xfId="1" applyNumberFormat="1" applyFont="1" applyFill="1" applyBorder="1" applyAlignment="1" applyProtection="1">
      <alignment horizontal="left" indent="1"/>
      <protection hidden="1"/>
    </xf>
    <xf numFmtId="0" fontId="2" fillId="0" borderId="51" xfId="1" applyFont="1" applyFill="1" applyBorder="1" applyAlignment="1" applyProtection="1">
      <alignment horizontal="left" indent="1"/>
      <protection hidden="1"/>
    </xf>
    <xf numFmtId="165" fontId="2" fillId="0" borderId="0" xfId="2" applyNumberFormat="1" applyFont="1" applyFill="1" applyBorder="1" applyAlignment="1" applyProtection="1">
      <protection hidden="1"/>
    </xf>
    <xf numFmtId="165" fontId="18" fillId="0" borderId="0" xfId="2" applyNumberFormat="1" applyFont="1" applyFill="1" applyBorder="1" applyAlignment="1" applyProtection="1">
      <alignment horizontal="left" indent="1"/>
      <protection hidden="1"/>
    </xf>
    <xf numFmtId="165" fontId="18" fillId="0" borderId="0" xfId="2" applyNumberFormat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alignment horizontal="left" indent="1"/>
      <protection hidden="1"/>
    </xf>
    <xf numFmtId="165" fontId="18" fillId="0" borderId="53" xfId="2" applyNumberFormat="1" applyFont="1" applyFill="1" applyBorder="1" applyAlignment="1" applyProtection="1">
      <alignment horizontal="left" indent="1"/>
      <protection hidden="1"/>
    </xf>
    <xf numFmtId="167" fontId="12" fillId="0" borderId="0" xfId="1" applyNumberFormat="1" applyFont="1" applyBorder="1" applyProtection="1">
      <protection hidden="1"/>
    </xf>
    <xf numFmtId="167" fontId="12" fillId="0" borderId="61" xfId="1" applyNumberFormat="1" applyFont="1" applyBorder="1" applyProtection="1">
      <protection hidden="1"/>
    </xf>
    <xf numFmtId="165" fontId="15" fillId="0" borderId="0" xfId="2" applyNumberFormat="1" applyFont="1" applyFill="1" applyBorder="1" applyAlignment="1" applyProtection="1">
      <protection hidden="1"/>
    </xf>
    <xf numFmtId="0" fontId="2" fillId="0" borderId="53" xfId="1" applyFont="1" applyFill="1" applyBorder="1" applyProtection="1">
      <protection hidden="1"/>
    </xf>
    <xf numFmtId="0" fontId="2" fillId="0" borderId="47" xfId="1" applyFont="1" applyFill="1" applyBorder="1" applyAlignment="1" applyProtection="1">
      <alignment horizontal="center"/>
      <protection hidden="1"/>
    </xf>
    <xf numFmtId="0" fontId="14" fillId="0" borderId="53" xfId="1" applyFont="1" applyFill="1" applyBorder="1" applyProtection="1">
      <protection hidden="1"/>
    </xf>
    <xf numFmtId="0" fontId="2" fillId="0" borderId="53" xfId="1" applyFont="1" applyFill="1" applyBorder="1" applyAlignment="1" applyProtection="1">
      <alignment horizontal="left" wrapText="1" indent="1"/>
      <protection hidden="1"/>
    </xf>
    <xf numFmtId="0" fontId="2" fillId="0" borderId="53" xfId="1" applyFont="1" applyFill="1" applyBorder="1" applyAlignment="1" applyProtection="1">
      <alignment wrapText="1"/>
      <protection hidden="1"/>
    </xf>
    <xf numFmtId="0" fontId="2" fillId="0" borderId="53" xfId="1" applyFont="1" applyFill="1" applyBorder="1" applyAlignment="1" applyProtection="1">
      <alignment horizontal="left" indent="1"/>
      <protection hidden="1"/>
    </xf>
    <xf numFmtId="0" fontId="14" fillId="0" borderId="50" xfId="1" applyFont="1" applyFill="1" applyBorder="1" applyProtection="1">
      <protection hidden="1"/>
    </xf>
    <xf numFmtId="3" fontId="2" fillId="0" borderId="0" xfId="1" applyNumberFormat="1" applyFont="1" applyFill="1" applyBorder="1" applyAlignment="1" applyProtection="1">
      <alignment horizontal="right" indent="1"/>
      <protection hidden="1"/>
    </xf>
    <xf numFmtId="3" fontId="2" fillId="0" borderId="49" xfId="1" applyNumberFormat="1" applyFont="1" applyFill="1" applyBorder="1" applyAlignment="1" applyProtection="1">
      <alignment horizontal="right" indent="1"/>
      <protection hidden="1"/>
    </xf>
    <xf numFmtId="3" fontId="14" fillId="0" borderId="0" xfId="1" applyNumberFormat="1" applyFont="1" applyFill="1" applyBorder="1" applyAlignment="1" applyProtection="1">
      <alignment horizontal="right" indent="1"/>
      <protection hidden="1"/>
    </xf>
    <xf numFmtId="3" fontId="14" fillId="0" borderId="49" xfId="1" applyNumberFormat="1" applyFont="1" applyFill="1" applyBorder="1" applyAlignment="1" applyProtection="1">
      <alignment horizontal="right" indent="1"/>
      <protection hidden="1"/>
    </xf>
    <xf numFmtId="3" fontId="14" fillId="0" borderId="51" xfId="1" applyNumberFormat="1" applyFont="1" applyFill="1" applyBorder="1" applyAlignment="1" applyProtection="1">
      <alignment horizontal="right" indent="1"/>
      <protection hidden="1"/>
    </xf>
    <xf numFmtId="3" fontId="14" fillId="0" borderId="52" xfId="1" applyNumberFormat="1" applyFont="1" applyFill="1" applyBorder="1" applyAlignment="1" applyProtection="1">
      <alignment horizontal="right" indent="1"/>
      <protection hidden="1"/>
    </xf>
    <xf numFmtId="0" fontId="12" fillId="0" borderId="0" xfId="1" applyFont="1" applyFill="1" applyAlignment="1">
      <alignment horizontal="center"/>
    </xf>
    <xf numFmtId="49" fontId="8" fillId="5" borderId="9" xfId="1" applyNumberFormat="1" applyFont="1" applyFill="1" applyBorder="1" applyAlignment="1" applyProtection="1">
      <protection hidden="1"/>
    </xf>
    <xf numFmtId="49" fontId="0" fillId="0" borderId="0" xfId="0" applyNumberFormat="1"/>
    <xf numFmtId="49" fontId="5" fillId="3" borderId="4" xfId="2" applyNumberFormat="1" applyFont="1" applyFill="1" applyBorder="1" applyAlignment="1" applyProtection="1">
      <alignment vertical="center"/>
      <protection hidden="1"/>
    </xf>
    <xf numFmtId="49" fontId="7" fillId="4" borderId="6" xfId="1" applyNumberFormat="1" applyFont="1" applyFill="1" applyBorder="1" applyAlignment="1" applyProtection="1">
      <protection hidden="1"/>
    </xf>
    <xf numFmtId="49" fontId="1" fillId="0" borderId="0" xfId="1" applyNumberFormat="1" applyProtection="1">
      <protection hidden="1"/>
    </xf>
    <xf numFmtId="49" fontId="8" fillId="5" borderId="11" xfId="1" applyNumberFormat="1" applyFont="1" applyFill="1" applyBorder="1" applyAlignment="1" applyProtection="1">
      <alignment horizontal="left"/>
      <protection hidden="1"/>
    </xf>
    <xf numFmtId="49" fontId="5" fillId="3" borderId="25" xfId="2" applyNumberFormat="1" applyFont="1" applyFill="1" applyBorder="1" applyAlignment="1" applyProtection="1">
      <alignment vertical="center"/>
      <protection hidden="1"/>
    </xf>
    <xf numFmtId="49" fontId="8" fillId="4" borderId="30" xfId="1" applyNumberFormat="1" applyFont="1" applyFill="1" applyBorder="1" applyAlignment="1" applyProtection="1">
      <alignment horizontal="left"/>
      <protection hidden="1"/>
    </xf>
    <xf numFmtId="49" fontId="7" fillId="4" borderId="6" xfId="0" applyNumberFormat="1" applyFont="1" applyFill="1" applyBorder="1" applyAlignment="1" applyProtection="1">
      <protection hidden="1"/>
    </xf>
    <xf numFmtId="49" fontId="7" fillId="4" borderId="37" xfId="0" applyNumberFormat="1" applyFont="1" applyFill="1" applyBorder="1" applyAlignment="1" applyProtection="1">
      <protection hidden="1"/>
    </xf>
    <xf numFmtId="49" fontId="7" fillId="4" borderId="39" xfId="0" applyNumberFormat="1" applyFont="1" applyFill="1" applyBorder="1" applyAlignment="1" applyProtection="1">
      <protection hidden="1"/>
    </xf>
    <xf numFmtId="49" fontId="8" fillId="5" borderId="9" xfId="0" applyNumberFormat="1" applyFont="1" applyFill="1" applyBorder="1" applyAlignment="1" applyProtection="1">
      <alignment horizontal="left"/>
      <protection hidden="1"/>
    </xf>
    <xf numFmtId="49" fontId="8" fillId="5" borderId="11" xfId="0" applyNumberFormat="1" applyFont="1" applyFill="1" applyBorder="1" applyAlignment="1" applyProtection="1">
      <alignment horizontal="left"/>
      <protection hidden="1"/>
    </xf>
    <xf numFmtId="49" fontId="8" fillId="5" borderId="16" xfId="0" applyNumberFormat="1" applyFont="1" applyFill="1" applyBorder="1" applyAlignment="1" applyProtection="1">
      <alignment horizontal="left"/>
      <protection hidden="1"/>
    </xf>
    <xf numFmtId="0" fontId="0" fillId="0" borderId="0" xfId="0" applyBorder="1"/>
    <xf numFmtId="0" fontId="2" fillId="0" borderId="54" xfId="1" applyFont="1" applyFill="1" applyBorder="1" applyAlignment="1" applyProtection="1">
      <alignment horizontal="center"/>
      <protection hidden="1"/>
    </xf>
    <xf numFmtId="0" fontId="2" fillId="0" borderId="55" xfId="1" applyFont="1" applyFill="1" applyBorder="1" applyAlignment="1" applyProtection="1">
      <alignment horizontal="center"/>
      <protection hidden="1"/>
    </xf>
    <xf numFmtId="0" fontId="2" fillId="0" borderId="56" xfId="1" applyFont="1" applyFill="1" applyBorder="1" applyAlignment="1" applyProtection="1">
      <alignment horizontal="center"/>
      <protection hidden="1"/>
    </xf>
    <xf numFmtId="0" fontId="1" fillId="0" borderId="47" xfId="1" quotePrefix="1" applyFont="1" applyFill="1" applyBorder="1" applyAlignment="1" applyProtection="1">
      <alignment horizontal="center"/>
      <protection hidden="1"/>
    </xf>
    <xf numFmtId="49" fontId="1" fillId="0" borderId="47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4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53" xfId="0" applyFont="1" applyFill="1" applyBorder="1" applyAlignment="1" applyProtection="1">
      <alignment horizontal="left" wrapText="1" indent="1"/>
      <protection hidden="1"/>
    </xf>
    <xf numFmtId="3" fontId="1" fillId="0" borderId="0" xfId="0" applyNumberFormat="1" applyFont="1" applyFill="1" applyBorder="1" applyAlignment="1" applyProtection="1">
      <alignment horizontal="right" indent="1"/>
      <protection hidden="1"/>
    </xf>
    <xf numFmtId="3" fontId="1" fillId="0" borderId="49" xfId="0" applyNumberFormat="1" applyFont="1" applyFill="1" applyBorder="1" applyAlignment="1" applyProtection="1">
      <alignment horizontal="right" indent="1"/>
      <protection hidden="1"/>
    </xf>
    <xf numFmtId="0" fontId="12" fillId="0" borderId="53" xfId="0" applyFont="1" applyFill="1" applyBorder="1" applyAlignment="1" applyProtection="1">
      <alignment horizontal="left" wrapText="1" indent="1"/>
      <protection hidden="1"/>
    </xf>
    <xf numFmtId="3" fontId="12" fillId="0" borderId="0" xfId="0" applyNumberFormat="1" applyFont="1" applyFill="1" applyBorder="1" applyAlignment="1" applyProtection="1">
      <alignment horizontal="right" indent="1"/>
      <protection hidden="1"/>
    </xf>
    <xf numFmtId="3" fontId="12" fillId="0" borderId="49" xfId="0" applyNumberFormat="1" applyFont="1" applyFill="1" applyBorder="1" applyAlignment="1" applyProtection="1">
      <alignment horizontal="right" indent="1"/>
      <protection hidden="1"/>
    </xf>
    <xf numFmtId="0" fontId="0" fillId="0" borderId="50" xfId="0" applyFill="1" applyBorder="1"/>
    <xf numFmtId="0" fontId="0" fillId="0" borderId="51" xfId="0" applyFill="1" applyBorder="1"/>
    <xf numFmtId="0" fontId="0" fillId="0" borderId="52" xfId="0" applyFill="1" applyBorder="1"/>
    <xf numFmtId="49" fontId="12" fillId="0" borderId="46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47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53" xfId="0" applyFont="1" applyFill="1" applyBorder="1" applyAlignment="1" applyProtection="1">
      <alignment horizontal="left"/>
      <protection hidden="1"/>
    </xf>
    <xf numFmtId="49" fontId="1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wrapText="1"/>
      <protection hidden="1"/>
    </xf>
    <xf numFmtId="49" fontId="12" fillId="0" borderId="49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53" xfId="0" applyFont="1" applyFill="1" applyBorder="1" applyAlignment="1" applyProtection="1">
      <alignment horizontal="left" indent="1"/>
      <protection hidden="1"/>
    </xf>
    <xf numFmtId="3" fontId="12" fillId="0" borderId="0" xfId="0" quotePrefix="1" applyNumberFormat="1" applyFont="1" applyFill="1" applyBorder="1" applyAlignment="1" applyProtection="1">
      <alignment horizontal="right" indent="1"/>
      <protection hidden="1"/>
    </xf>
    <xf numFmtId="3" fontId="12" fillId="0" borderId="49" xfId="0" quotePrefix="1" applyNumberFormat="1" applyFont="1" applyFill="1" applyBorder="1" applyAlignment="1" applyProtection="1">
      <alignment horizontal="right" indent="1"/>
      <protection hidden="1"/>
    </xf>
    <xf numFmtId="0" fontId="1" fillId="0" borderId="53" xfId="0" applyFont="1" applyFill="1" applyBorder="1" applyAlignment="1" applyProtection="1">
      <alignment horizontal="left" indent="1"/>
      <protection hidden="1"/>
    </xf>
    <xf numFmtId="0" fontId="12" fillId="0" borderId="50" xfId="0" applyFont="1" applyFill="1" applyBorder="1" applyAlignment="1">
      <alignment horizontal="left"/>
    </xf>
    <xf numFmtId="4" fontId="1" fillId="0" borderId="51" xfId="0" applyNumberFormat="1" applyFont="1" applyFill="1" applyBorder="1" applyAlignment="1"/>
    <xf numFmtId="0" fontId="1" fillId="0" borderId="51" xfId="0" applyFont="1" applyFill="1" applyBorder="1" applyAlignment="1"/>
    <xf numFmtId="0" fontId="1" fillId="0" borderId="52" xfId="0" applyFont="1" applyFill="1" applyBorder="1" applyAlignment="1"/>
    <xf numFmtId="49" fontId="8" fillId="5" borderId="6" xfId="1" applyNumberFormat="1" applyFont="1" applyFill="1" applyBorder="1" applyAlignment="1" applyProtection="1">
      <alignment horizontal="left"/>
      <protection hidden="1"/>
    </xf>
    <xf numFmtId="167" fontId="8" fillId="5" borderId="41" xfId="1" applyNumberFormat="1" applyFont="1" applyFill="1" applyBorder="1" applyAlignment="1" applyProtection="1">
      <protection hidden="1"/>
    </xf>
    <xf numFmtId="49" fontId="8" fillId="5" borderId="17" xfId="1" applyNumberFormat="1" applyFont="1" applyFill="1" applyBorder="1" applyAlignment="1" applyProtection="1">
      <alignment horizontal="left"/>
      <protection hidden="1"/>
    </xf>
    <xf numFmtId="167" fontId="8" fillId="5" borderId="45" xfId="1" applyNumberFormat="1" applyFont="1" applyFill="1" applyBorder="1" applyAlignment="1" applyProtection="1">
      <protection hidden="1"/>
    </xf>
    <xf numFmtId="49" fontId="8" fillId="5" borderId="35" xfId="1" applyNumberFormat="1" applyFont="1" applyFill="1" applyBorder="1" applyAlignment="1" applyProtection="1">
      <protection hidden="1"/>
    </xf>
    <xf numFmtId="49" fontId="3" fillId="0" borderId="13" xfId="1" applyNumberFormat="1" applyFont="1" applyFill="1" applyBorder="1" applyAlignment="1" applyProtection="1">
      <alignment horizontal="left"/>
      <protection hidden="1"/>
    </xf>
    <xf numFmtId="0" fontId="3" fillId="0" borderId="13" xfId="1" applyFont="1" applyFill="1" applyBorder="1" applyProtection="1">
      <protection hidden="1"/>
    </xf>
    <xf numFmtId="49" fontId="8" fillId="5" borderId="9" xfId="1" applyNumberFormat="1" applyFont="1" applyFill="1" applyBorder="1" applyAlignment="1" applyProtection="1">
      <alignment horizontal="left"/>
      <protection hidden="1"/>
    </xf>
    <xf numFmtId="49" fontId="7" fillId="4" borderId="34" xfId="1" applyNumberFormat="1" applyFont="1" applyFill="1" applyBorder="1" applyAlignment="1" applyProtection="1">
      <alignment horizontal="left"/>
      <protection hidden="1"/>
    </xf>
    <xf numFmtId="167" fontId="7" fillId="4" borderId="34" xfId="1" applyNumberFormat="1" applyFont="1" applyFill="1" applyBorder="1" applyAlignment="1" applyProtection="1">
      <protection hidden="1"/>
    </xf>
    <xf numFmtId="0" fontId="19" fillId="0" borderId="0" xfId="0" applyFont="1"/>
    <xf numFmtId="0" fontId="19" fillId="0" borderId="0" xfId="0" applyFont="1" applyFill="1"/>
    <xf numFmtId="0" fontId="0" fillId="0" borderId="0" xfId="0" applyFont="1"/>
    <xf numFmtId="0" fontId="0" fillId="0" borderId="0" xfId="0" applyFont="1" applyFill="1"/>
    <xf numFmtId="49" fontId="0" fillId="0" borderId="0" xfId="0" applyNumberFormat="1" applyAlignment="1">
      <alignment horizontal="center"/>
    </xf>
    <xf numFmtId="0" fontId="0" fillId="0" borderId="0" xfId="0" applyNumberFormat="1"/>
    <xf numFmtId="3" fontId="0" fillId="0" borderId="0" xfId="0" applyNumberFormat="1"/>
    <xf numFmtId="49" fontId="8" fillId="5" borderId="11" xfId="0" applyNumberFormat="1" applyFont="1" applyFill="1" applyBorder="1" applyAlignment="1" applyProtection="1">
      <protection hidden="1"/>
    </xf>
    <xf numFmtId="16" fontId="0" fillId="0" borderId="54" xfId="0" quotePrefix="1" applyNumberFormat="1" applyBorder="1"/>
    <xf numFmtId="0" fontId="0" fillId="0" borderId="55" xfId="0" applyBorder="1"/>
    <xf numFmtId="0" fontId="0" fillId="0" borderId="53" xfId="0" quotePrefix="1" applyBorder="1"/>
    <xf numFmtId="49" fontId="8" fillId="5" borderId="6" xfId="0" applyNumberFormat="1" applyFont="1" applyFill="1" applyBorder="1" applyAlignment="1" applyProtection="1">
      <protection hidden="1"/>
    </xf>
    <xf numFmtId="167" fontId="8" fillId="5" borderId="41" xfId="0" applyNumberFormat="1" applyFont="1" applyFill="1" applyBorder="1" applyAlignment="1" applyProtection="1">
      <protection hidden="1"/>
    </xf>
    <xf numFmtId="0" fontId="3" fillId="5" borderId="66" xfId="0" applyFont="1" applyFill="1" applyBorder="1" applyProtection="1">
      <protection hidden="1"/>
    </xf>
    <xf numFmtId="49" fontId="8" fillId="5" borderId="67" xfId="0" applyNumberFormat="1" applyFont="1" applyFill="1" applyBorder="1" applyAlignment="1" applyProtection="1">
      <protection hidden="1"/>
    </xf>
    <xf numFmtId="49" fontId="8" fillId="5" borderId="68" xfId="0" applyNumberFormat="1" applyFont="1" applyFill="1" applyBorder="1" applyAlignment="1" applyProtection="1">
      <protection hidden="1"/>
    </xf>
    <xf numFmtId="167" fontId="8" fillId="5" borderId="69" xfId="0" applyNumberFormat="1" applyFont="1" applyFill="1" applyBorder="1" applyAlignment="1" applyProtection="1">
      <protection hidden="1"/>
    </xf>
    <xf numFmtId="49" fontId="8" fillId="5" borderId="17" xfId="0" applyNumberFormat="1" applyFont="1" applyFill="1" applyBorder="1" applyAlignment="1" applyProtection="1">
      <protection hidden="1"/>
    </xf>
    <xf numFmtId="167" fontId="8" fillId="5" borderId="45" xfId="0" applyNumberFormat="1" applyFont="1" applyFill="1" applyBorder="1" applyAlignment="1" applyProtection="1">
      <protection hidden="1"/>
    </xf>
    <xf numFmtId="0" fontId="0" fillId="9" borderId="0" xfId="0" applyFill="1" applyBorder="1"/>
    <xf numFmtId="0" fontId="0" fillId="9" borderId="55" xfId="0" applyFill="1" applyBorder="1"/>
    <xf numFmtId="0" fontId="0" fillId="0" borderId="53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9" borderId="0" xfId="0" applyFill="1" applyBorder="1" applyAlignment="1">
      <alignment vertical="top"/>
    </xf>
    <xf numFmtId="0" fontId="0" fillId="0" borderId="0" xfId="0" applyAlignment="1">
      <alignment vertical="top"/>
    </xf>
    <xf numFmtId="0" fontId="0" fillId="0" borderId="50" xfId="0" quotePrefix="1" applyFill="1" applyBorder="1" applyAlignment="1">
      <alignment vertical="top"/>
    </xf>
    <xf numFmtId="0" fontId="0" fillId="0" borderId="51" xfId="0" applyBorder="1" applyAlignment="1">
      <alignment vertical="top" wrapText="1"/>
    </xf>
    <xf numFmtId="0" fontId="0" fillId="9" borderId="51" xfId="0" applyFill="1" applyBorder="1" applyAlignment="1">
      <alignment vertical="top"/>
    </xf>
    <xf numFmtId="3" fontId="10" fillId="2" borderId="1" xfId="1" applyNumberFormat="1" applyFont="1" applyFill="1" applyBorder="1" applyAlignment="1" applyProtection="1">
      <alignment horizontal="center" vertical="center" wrapText="1"/>
      <protection hidden="1"/>
    </xf>
    <xf numFmtId="3" fontId="6" fillId="3" borderId="5" xfId="2" applyNumberFormat="1" applyFont="1" applyFill="1" applyBorder="1" applyAlignment="1" applyProtection="1">
      <alignment vertical="center"/>
      <protection hidden="1"/>
    </xf>
    <xf numFmtId="3" fontId="7" fillId="4" borderId="23" xfId="2" applyNumberFormat="1" applyFont="1" applyFill="1" applyBorder="1" applyAlignment="1" applyProtection="1">
      <protection hidden="1"/>
    </xf>
    <xf numFmtId="3" fontId="9" fillId="0" borderId="7" xfId="3" applyNumberFormat="1" applyFont="1" applyFill="1" applyBorder="1" applyAlignment="1" applyProtection="1">
      <protection locked="0"/>
    </xf>
    <xf numFmtId="3" fontId="9" fillId="0" borderId="22" xfId="3" applyNumberFormat="1" applyFont="1" applyFill="1" applyBorder="1" applyAlignment="1" applyProtection="1">
      <protection locked="0"/>
    </xf>
    <xf numFmtId="3" fontId="9" fillId="0" borderId="21" xfId="3" applyNumberFormat="1" applyFont="1" applyFill="1" applyBorder="1" applyAlignment="1" applyProtection="1">
      <protection locked="0"/>
    </xf>
    <xf numFmtId="3" fontId="3" fillId="0" borderId="0" xfId="1" applyNumberFormat="1" applyFont="1" applyAlignment="1" applyProtection="1">
      <protection hidden="1"/>
    </xf>
    <xf numFmtId="3" fontId="3" fillId="0" borderId="0" xfId="1" applyNumberFormat="1" applyFont="1" applyFill="1" applyAlignment="1" applyProtection="1">
      <protection hidden="1"/>
    </xf>
    <xf numFmtId="3" fontId="1" fillId="0" borderId="0" xfId="1" applyNumberFormat="1" applyProtection="1">
      <protection hidden="1"/>
    </xf>
    <xf numFmtId="3" fontId="3" fillId="0" borderId="12" xfId="1" applyNumberFormat="1" applyFont="1" applyBorder="1" applyAlignment="1" applyProtection="1">
      <protection hidden="1"/>
    </xf>
    <xf numFmtId="3" fontId="6" fillId="3" borderId="26" xfId="2" applyNumberFormat="1" applyFont="1" applyFill="1" applyBorder="1" applyAlignment="1" applyProtection="1">
      <alignment vertical="center"/>
      <protection hidden="1"/>
    </xf>
    <xf numFmtId="3" fontId="3" fillId="0" borderId="0" xfId="1" applyNumberFormat="1" applyFont="1" applyFill="1" applyBorder="1" applyAlignment="1" applyProtection="1">
      <protection hidden="1"/>
    </xf>
    <xf numFmtId="3" fontId="9" fillId="0" borderId="29" xfId="3" applyNumberFormat="1" applyFont="1" applyFill="1" applyBorder="1" applyAlignment="1" applyProtection="1">
      <protection locked="0"/>
    </xf>
    <xf numFmtId="3" fontId="9" fillId="0" borderId="65" xfId="3" applyNumberFormat="1" applyFont="1" applyFill="1" applyBorder="1" applyAlignment="1" applyProtection="1">
      <protection locked="0"/>
    </xf>
    <xf numFmtId="3" fontId="9" fillId="8" borderId="65" xfId="3" applyNumberFormat="1" applyFont="1" applyFill="1" applyBorder="1" applyAlignment="1" applyProtection="1">
      <protection locked="0"/>
    </xf>
    <xf numFmtId="3" fontId="9" fillId="0" borderId="71" xfId="3" applyNumberFormat="1" applyFont="1" applyFill="1" applyBorder="1" applyAlignment="1" applyProtection="1">
      <protection locked="0"/>
    </xf>
    <xf numFmtId="3" fontId="3" fillId="0" borderId="0" xfId="0" applyNumberFormat="1" applyFont="1" applyFill="1" applyAlignment="1" applyProtection="1">
      <protection hidden="1"/>
    </xf>
    <xf numFmtId="3" fontId="9" fillId="0" borderId="23" xfId="3" applyNumberFormat="1" applyFont="1" applyFill="1" applyBorder="1" applyAlignment="1" applyProtection="1">
      <protection locked="0"/>
    </xf>
    <xf numFmtId="3" fontId="9" fillId="8" borderId="23" xfId="3" applyNumberFormat="1" applyFont="1" applyFill="1" applyBorder="1" applyAlignment="1" applyProtection="1">
      <protection locked="0"/>
    </xf>
    <xf numFmtId="3" fontId="9" fillId="0" borderId="70" xfId="3" applyNumberFormat="1" applyFont="1" applyFill="1" applyBorder="1" applyAlignment="1" applyProtection="1">
      <protection locked="0"/>
    </xf>
    <xf numFmtId="3" fontId="3" fillId="0" borderId="0" xfId="0" applyNumberFormat="1" applyFont="1" applyAlignment="1" applyProtection="1">
      <protection hidden="1"/>
    </xf>
    <xf numFmtId="3" fontId="9" fillId="0" borderId="7" xfId="2" applyNumberFormat="1" applyFont="1" applyFill="1" applyBorder="1" applyAlignment="1" applyProtection="1">
      <protection locked="0"/>
    </xf>
    <xf numFmtId="3" fontId="9" fillId="0" borderId="36" xfId="3" applyNumberFormat="1" applyFont="1" applyFill="1" applyBorder="1" applyAlignment="1" applyProtection="1">
      <protection locked="0"/>
    </xf>
    <xf numFmtId="3" fontId="3" fillId="0" borderId="0" xfId="0" applyNumberFormat="1" applyFont="1" applyFill="1" applyBorder="1" applyAlignment="1" applyProtection="1">
      <protection hidden="1"/>
    </xf>
    <xf numFmtId="3" fontId="9" fillId="3" borderId="5" xfId="2" applyNumberFormat="1" applyFont="1" applyFill="1" applyBorder="1" applyAlignment="1" applyProtection="1">
      <alignment vertical="center"/>
      <protection hidden="1"/>
    </xf>
    <xf numFmtId="3" fontId="9" fillId="4" borderId="23" xfId="2" applyNumberFormat="1" applyFont="1" applyFill="1" applyBorder="1" applyAlignment="1" applyProtection="1">
      <protection hidden="1"/>
    </xf>
    <xf numFmtId="3" fontId="9" fillId="4" borderId="38" xfId="2" applyNumberFormat="1" applyFont="1" applyFill="1" applyBorder="1" applyAlignment="1" applyProtection="1">
      <protection hidden="1"/>
    </xf>
    <xf numFmtId="0" fontId="11" fillId="0" borderId="0" xfId="1" applyFont="1" applyFill="1" applyAlignment="1" applyProtection="1">
      <alignment horizontal="center"/>
      <protection hidden="1"/>
    </xf>
    <xf numFmtId="167" fontId="7" fillId="4" borderId="19" xfId="1" quotePrefix="1" applyNumberFormat="1" applyFont="1" applyFill="1" applyBorder="1" applyAlignment="1" applyProtection="1">
      <protection hidden="1"/>
    </xf>
    <xf numFmtId="0" fontId="13" fillId="0" borderId="53" xfId="1" applyFont="1" applyFill="1" applyBorder="1" applyAlignment="1" applyProtection="1">
      <alignment horizontal="left" indent="1"/>
      <protection hidden="1"/>
    </xf>
    <xf numFmtId="0" fontId="13" fillId="0" borderId="0" xfId="1" applyFont="1" applyBorder="1" applyProtection="1">
      <protection hidden="1"/>
    </xf>
    <xf numFmtId="0" fontId="22" fillId="0" borderId="0" xfId="1" applyFont="1" applyFill="1" applyProtection="1">
      <protection hidden="1"/>
    </xf>
    <xf numFmtId="0" fontId="23" fillId="0" borderId="0" xfId="0" applyFont="1"/>
    <xf numFmtId="168" fontId="24" fillId="0" borderId="55" xfId="1" applyNumberFormat="1" applyFont="1" applyFill="1" applyBorder="1" applyProtection="1">
      <protection hidden="1"/>
    </xf>
    <xf numFmtId="168" fontId="24" fillId="0" borderId="0" xfId="1" applyNumberFormat="1" applyFont="1" applyFill="1" applyBorder="1" applyProtection="1">
      <protection hidden="1"/>
    </xf>
    <xf numFmtId="168" fontId="24" fillId="0" borderId="0" xfId="1" applyNumberFormat="1" applyFont="1" applyBorder="1" applyProtection="1">
      <protection hidden="1"/>
    </xf>
    <xf numFmtId="168" fontId="25" fillId="0" borderId="0" xfId="2" applyNumberFormat="1" applyFont="1" applyFill="1" applyBorder="1" applyAlignment="1" applyProtection="1">
      <protection hidden="1"/>
    </xf>
    <xf numFmtId="168" fontId="24" fillId="0" borderId="64" xfId="1" applyNumberFormat="1" applyFont="1" applyBorder="1" applyProtection="1">
      <protection hidden="1"/>
    </xf>
    <xf numFmtId="168" fontId="24" fillId="0" borderId="51" xfId="1" applyNumberFormat="1" applyFont="1" applyFill="1" applyBorder="1" applyProtection="1">
      <protection hidden="1"/>
    </xf>
    <xf numFmtId="168" fontId="24" fillId="0" borderId="55" xfId="1" applyNumberFormat="1" applyFont="1" applyBorder="1" applyProtection="1">
      <protection hidden="1"/>
    </xf>
    <xf numFmtId="168" fontId="24" fillId="0" borderId="0" xfId="1" applyNumberFormat="1" applyFont="1" applyProtection="1">
      <protection hidden="1"/>
    </xf>
    <xf numFmtId="0" fontId="24" fillId="0" borderId="0" xfId="1" applyFont="1"/>
    <xf numFmtId="168" fontId="24" fillId="0" borderId="51" xfId="1" applyNumberFormat="1" applyFont="1" applyBorder="1" applyProtection="1">
      <protection hidden="1"/>
    </xf>
    <xf numFmtId="3" fontId="0" fillId="0" borderId="55" xfId="0" applyNumberFormat="1" applyBorder="1"/>
    <xf numFmtId="3" fontId="0" fillId="0" borderId="0" xfId="0" applyNumberFormat="1" applyBorder="1"/>
    <xf numFmtId="3" fontId="0" fillId="0" borderId="0" xfId="0" applyNumberFormat="1" applyBorder="1" applyAlignment="1">
      <alignment vertical="top"/>
    </xf>
    <xf numFmtId="3" fontId="0" fillId="0" borderId="51" xfId="0" applyNumberFormat="1" applyBorder="1" applyAlignment="1">
      <alignment vertical="top"/>
    </xf>
    <xf numFmtId="3" fontId="0" fillId="0" borderId="56" xfId="0" applyNumberFormat="1" applyBorder="1"/>
    <xf numFmtId="3" fontId="0" fillId="0" borderId="49" xfId="0" applyNumberFormat="1" applyBorder="1"/>
    <xf numFmtId="3" fontId="0" fillId="0" borderId="49" xfId="0" applyNumberFormat="1" applyBorder="1" applyAlignment="1">
      <alignment vertical="top"/>
    </xf>
    <xf numFmtId="3" fontId="0" fillId="0" borderId="52" xfId="0" applyNumberFormat="1" applyBorder="1" applyAlignment="1">
      <alignment vertical="top"/>
    </xf>
    <xf numFmtId="0" fontId="23" fillId="0" borderId="51" xfId="0" applyFont="1" applyBorder="1"/>
    <xf numFmtId="0" fontId="1" fillId="0" borderId="0" xfId="1" applyFont="1" applyAlignment="1">
      <alignment horizontal="left"/>
    </xf>
    <xf numFmtId="0" fontId="1" fillId="0" borderId="0" xfId="1" applyFont="1"/>
    <xf numFmtId="0" fontId="3" fillId="5" borderId="72" xfId="1" applyFont="1" applyFill="1" applyBorder="1" applyProtection="1">
      <protection hidden="1"/>
    </xf>
    <xf numFmtId="49" fontId="8" fillId="5" borderId="73" xfId="1" applyNumberFormat="1" applyFont="1" applyFill="1" applyBorder="1" applyAlignment="1" applyProtection="1">
      <protection hidden="1"/>
    </xf>
    <xf numFmtId="49" fontId="8" fillId="5" borderId="74" xfId="1" applyNumberFormat="1" applyFont="1" applyFill="1" applyBorder="1" applyAlignment="1" applyProtection="1">
      <alignment horizontal="left"/>
      <protection hidden="1"/>
    </xf>
    <xf numFmtId="167" fontId="8" fillId="5" borderId="75" xfId="1" applyNumberFormat="1" applyFont="1" applyFill="1" applyBorder="1" applyAlignment="1" applyProtection="1">
      <protection hidden="1"/>
    </xf>
    <xf numFmtId="3" fontId="9" fillId="0" borderId="76" xfId="3" applyNumberFormat="1" applyFont="1" applyFill="1" applyBorder="1" applyAlignment="1" applyProtection="1">
      <protection locked="0"/>
    </xf>
    <xf numFmtId="0" fontId="3" fillId="5" borderId="19" xfId="1" applyFont="1" applyFill="1" applyBorder="1" applyProtection="1">
      <protection hidden="1"/>
    </xf>
    <xf numFmtId="49" fontId="10" fillId="2" borderId="2" xfId="1" applyNumberFormat="1" applyFont="1" applyFill="1" applyBorder="1" applyAlignment="1" applyProtection="1">
      <alignment horizontal="left" vertical="center" wrapText="1"/>
      <protection hidden="1"/>
    </xf>
    <xf numFmtId="49" fontId="10" fillId="2" borderId="27" xfId="1" applyNumberFormat="1" applyFont="1" applyFill="1" applyBorder="1" applyAlignment="1" applyProtection="1">
      <alignment horizontal="left" vertical="center" wrapText="1"/>
      <protection hidden="1"/>
    </xf>
    <xf numFmtId="49" fontId="10" fillId="2" borderId="28" xfId="1" applyNumberFormat="1" applyFont="1" applyFill="1" applyBorder="1" applyAlignment="1" applyProtection="1">
      <alignment horizontal="left" vertical="center" wrapText="1"/>
      <protection hidden="1"/>
    </xf>
    <xf numFmtId="49" fontId="10" fillId="2" borderId="2" xfId="1" applyNumberFormat="1" applyFont="1" applyFill="1" applyBorder="1" applyAlignment="1" applyProtection="1">
      <alignment horizontal="center" vertical="center" wrapText="1"/>
      <protection hidden="1"/>
    </xf>
    <xf numFmtId="49" fontId="10" fillId="2" borderId="27" xfId="1" applyNumberFormat="1" applyFont="1" applyFill="1" applyBorder="1" applyAlignment="1" applyProtection="1">
      <alignment horizontal="center" vertical="center" wrapText="1"/>
      <protection hidden="1"/>
    </xf>
    <xf numFmtId="49" fontId="10" fillId="2" borderId="28" xfId="1" applyNumberFormat="1" applyFont="1" applyFill="1" applyBorder="1" applyAlignment="1" applyProtection="1">
      <alignment horizontal="center" vertical="center" wrapText="1"/>
      <protection hidden="1"/>
    </xf>
    <xf numFmtId="0" fontId="11" fillId="6" borderId="0" xfId="1" applyFont="1" applyFill="1" applyAlignment="1" applyProtection="1">
      <alignment horizontal="center"/>
      <protection hidden="1"/>
    </xf>
    <xf numFmtId="0" fontId="11" fillId="6" borderId="0" xfId="0" applyFont="1" applyFill="1" applyAlignment="1" applyProtection="1">
      <alignment horizontal="center"/>
      <protection hidden="1"/>
    </xf>
    <xf numFmtId="49" fontId="8" fillId="5" borderId="6" xfId="0" applyNumberFormat="1" applyFont="1" applyFill="1" applyBorder="1" applyAlignment="1" applyProtection="1">
      <alignment horizontal="left"/>
      <protection hidden="1"/>
    </xf>
    <xf numFmtId="0" fontId="0" fillId="0" borderId="6" xfId="0" applyBorder="1" applyAlignment="1"/>
    <xf numFmtId="0" fontId="0" fillId="0" borderId="41" xfId="0" applyBorder="1" applyAlignment="1"/>
    <xf numFmtId="49" fontId="8" fillId="5" borderId="17" xfId="0" applyNumberFormat="1" applyFont="1" applyFill="1" applyBorder="1" applyAlignment="1" applyProtection="1">
      <alignment horizontal="left"/>
      <protection hidden="1"/>
    </xf>
    <xf numFmtId="0" fontId="0" fillId="0" borderId="17" xfId="0" applyBorder="1" applyAlignment="1"/>
    <xf numFmtId="0" fontId="0" fillId="0" borderId="45" xfId="0" applyBorder="1" applyAlignment="1"/>
    <xf numFmtId="0" fontId="1" fillId="0" borderId="57" xfId="1" applyFont="1" applyFill="1" applyBorder="1" applyAlignment="1" applyProtection="1">
      <alignment horizontal="center" vertical="top" wrapText="1"/>
      <protection hidden="1"/>
    </xf>
    <xf numFmtId="0" fontId="1" fillId="0" borderId="46" xfId="1" applyFont="1" applyFill="1" applyBorder="1" applyAlignment="1" applyProtection="1">
      <alignment horizontal="center" vertical="top" wrapText="1"/>
      <protection hidden="1"/>
    </xf>
    <xf numFmtId="0" fontId="14" fillId="0" borderId="54" xfId="1" applyFont="1" applyFill="1" applyBorder="1" applyAlignment="1" applyProtection="1">
      <alignment horizontal="center" vertical="center"/>
      <protection hidden="1"/>
    </xf>
    <xf numFmtId="0" fontId="14" fillId="0" borderId="55" xfId="1" applyFont="1" applyFill="1" applyBorder="1" applyAlignment="1" applyProtection="1">
      <alignment horizontal="center" vertical="center"/>
      <protection hidden="1"/>
    </xf>
    <xf numFmtId="0" fontId="14" fillId="0" borderId="56" xfId="1" applyFont="1" applyFill="1" applyBorder="1" applyAlignment="1" applyProtection="1">
      <alignment horizontal="center" vertical="center"/>
      <protection hidden="1"/>
    </xf>
    <xf numFmtId="0" fontId="14" fillId="0" borderId="53" xfId="1" applyFont="1" applyFill="1" applyBorder="1" applyAlignment="1" applyProtection="1">
      <alignment horizontal="center" vertical="center"/>
      <protection hidden="1"/>
    </xf>
    <xf numFmtId="0" fontId="14" fillId="0" borderId="0" xfId="1" applyFont="1" applyFill="1" applyBorder="1" applyAlignment="1" applyProtection="1">
      <alignment horizontal="center" vertical="center"/>
      <protection hidden="1"/>
    </xf>
    <xf numFmtId="0" fontId="14" fillId="0" borderId="49" xfId="1" applyFont="1" applyFill="1" applyBorder="1" applyAlignment="1" applyProtection="1">
      <alignment horizontal="center" vertical="center"/>
      <protection hidden="1"/>
    </xf>
    <xf numFmtId="0" fontId="2" fillId="0" borderId="47" xfId="1" quotePrefix="1" applyFont="1" applyFill="1" applyBorder="1" applyAlignment="1" applyProtection="1">
      <alignment horizontal="center"/>
      <protection hidden="1"/>
    </xf>
    <xf numFmtId="0" fontId="2" fillId="0" borderId="47" xfId="1" applyFont="1" applyBorder="1" applyAlignment="1" applyProtection="1">
      <alignment horizontal="center" vertical="center"/>
      <protection hidden="1"/>
    </xf>
    <xf numFmtId="0" fontId="2" fillId="0" borderId="47" xfId="1" applyFont="1" applyFill="1" applyBorder="1" applyAlignment="1" applyProtection="1">
      <alignment horizontal="center" vertical="top" wrapText="1"/>
      <protection hidden="1"/>
    </xf>
    <xf numFmtId="0" fontId="2" fillId="0" borderId="57" xfId="1" applyFont="1" applyFill="1" applyBorder="1" applyAlignment="1" applyProtection="1">
      <alignment horizontal="center" vertical="top" wrapText="1"/>
      <protection hidden="1"/>
    </xf>
    <xf numFmtId="0" fontId="2" fillId="0" borderId="46" xfId="1" applyFont="1" applyFill="1" applyBorder="1" applyAlignment="1" applyProtection="1">
      <alignment horizontal="center" vertical="top" wrapText="1"/>
      <protection hidden="1"/>
    </xf>
    <xf numFmtId="49" fontId="1" fillId="0" borderId="63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7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46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48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8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9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2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63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7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46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48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8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53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49" fontId="12" fillId="0" borderId="50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1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2" xfId="0" applyNumberFormat="1" applyFont="1" applyFill="1" applyBorder="1" applyAlignment="1" applyProtection="1">
      <alignment horizontal="center" vertical="center" wrapText="1"/>
      <protection hidden="1"/>
    </xf>
  </cellXfs>
  <cellStyles count="4">
    <cellStyle name="Dezimal_Berichtsbogen-AdB 2004" xfId="2" xr:uid="{00000000-0005-0000-0000-000000000000}"/>
    <cellStyle name="Komma 2" xfId="3" xr:uid="{00000000-0005-0000-0000-000001000000}"/>
    <cellStyle name="Standard" xfId="0" builtinId="0"/>
    <cellStyle name="Standard 2" xfId="1" xr:uid="{00000000-0005-0000-0000-000003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609</xdr:row>
      <xdr:rowOff>166688</xdr:rowOff>
    </xdr:from>
    <xdr:to>
      <xdr:col>6</xdr:col>
      <xdr:colOff>47625</xdr:colOff>
      <xdr:row>619</xdr:row>
      <xdr:rowOff>111125</xdr:rowOff>
    </xdr:to>
    <xdr:sp macro="[0]!Umwandlung" textlink="">
      <xdr:nvSpPr>
        <xdr:cNvPr id="2" name="Abgerundetes 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38313" y="113006188"/>
          <a:ext cx="8405812" cy="177800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3200"/>
            <a:t>Knopf</a:t>
          </a:r>
          <a:r>
            <a:rPr lang="de-DE" sz="3200" baseline="0"/>
            <a:t> drücken </a:t>
          </a:r>
        </a:p>
        <a:p>
          <a:pPr algn="ctr"/>
          <a:r>
            <a:rPr lang="de-DE" sz="1600" baseline="0"/>
            <a:t>(um die Tabelle in das richtige Format für das Hochladen bei eStatistik.Core zu bringen)</a:t>
          </a:r>
          <a:endParaRPr lang="de-DE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X610"/>
  <sheetViews>
    <sheetView showGridLines="0" zoomScale="80" zoomScaleNormal="80" workbookViewId="0">
      <selection activeCell="F4" sqref="F4"/>
    </sheetView>
  </sheetViews>
  <sheetFormatPr baseColWidth="10" defaultRowHeight="14.4" x14ac:dyDescent="0.3"/>
  <cols>
    <col min="1" max="1" width="2.44140625" customWidth="1"/>
    <col min="3" max="3" width="11.44140625" style="239"/>
    <col min="6" max="6" width="97.88671875" customWidth="1"/>
    <col min="7" max="7" width="25.6640625" style="298" customWidth="1"/>
    <col min="9" max="22" width="11.44140625" style="292"/>
    <col min="23" max="24" width="11.44140625" style="294"/>
  </cols>
  <sheetData>
    <row r="1" spans="2:12" ht="8.25" customHeight="1" thickBot="1" x14ac:dyDescent="0.35"/>
    <row r="2" spans="2:12" ht="31.5" customHeight="1" thickTop="1" thickBot="1" x14ac:dyDescent="0.35">
      <c r="B2" s="380" t="s">
        <v>431</v>
      </c>
      <c r="C2" s="381"/>
      <c r="D2" s="381"/>
      <c r="E2" s="382"/>
      <c r="F2" s="7" t="s">
        <v>1687</v>
      </c>
    </row>
    <row r="3" spans="2:12" ht="16.5" customHeight="1" thickTop="1" thickBot="1" x14ac:dyDescent="0.35">
      <c r="B3" s="380" t="s">
        <v>432</v>
      </c>
      <c r="C3" s="381"/>
      <c r="D3" s="381"/>
      <c r="E3" s="382"/>
      <c r="F3" s="8" t="s">
        <v>6</v>
      </c>
    </row>
    <row r="4" spans="2:12" ht="16.5" customHeight="1" thickTop="1" thickBot="1" x14ac:dyDescent="0.35">
      <c r="B4" s="380" t="s">
        <v>433</v>
      </c>
      <c r="C4" s="381"/>
      <c r="D4" s="381"/>
      <c r="E4" s="382"/>
      <c r="F4" s="9" t="s">
        <v>6</v>
      </c>
      <c r="L4" s="292">
        <f>IF(F$2="wählen Sie Ihren Regierungsbezirk (zuerst ins Feld, dann Schalter rechts anklicken)",1,0)</f>
        <v>0</v>
      </c>
    </row>
    <row r="5" spans="2:12" ht="15.6" thickTop="1" thickBot="1" x14ac:dyDescent="0.35"/>
    <row r="6" spans="2:12" ht="39" thickTop="1" thickBot="1" x14ac:dyDescent="0.35">
      <c r="B6" s="5" t="s">
        <v>434</v>
      </c>
      <c r="C6" s="383" t="s">
        <v>435</v>
      </c>
      <c r="D6" s="384"/>
      <c r="E6" s="385"/>
      <c r="F6" s="6" t="s">
        <v>436</v>
      </c>
      <c r="G6" s="320" t="s">
        <v>437</v>
      </c>
      <c r="L6" s="351">
        <f>IF(AND((LEFT(F3,1))&lt;&gt;"1",F2="Düsseldorf"),1,0)</f>
        <v>0</v>
      </c>
    </row>
    <row r="7" spans="2:12" ht="15" thickTop="1" x14ac:dyDescent="0.3">
      <c r="L7" s="292">
        <f>IF(AND((LEFT(F3,1))&lt;&gt;"3",F2="Köln"),1,0)</f>
        <v>0</v>
      </c>
    </row>
    <row r="8" spans="2:12" ht="17.399999999999999" x14ac:dyDescent="0.3">
      <c r="B8" s="386" t="s">
        <v>438</v>
      </c>
      <c r="C8" s="386"/>
      <c r="D8" s="386"/>
      <c r="E8" s="386"/>
      <c r="F8" s="386"/>
      <c r="G8" s="386"/>
      <c r="L8" s="292">
        <f>IF(AND((LEFT(F3,1))&lt;&gt;"5",F2="Münster"),1,0)</f>
        <v>0</v>
      </c>
    </row>
    <row r="9" spans="2:12" ht="18" thickBot="1" x14ac:dyDescent="0.35">
      <c r="B9" s="347"/>
      <c r="C9" s="347"/>
      <c r="D9" s="347"/>
      <c r="E9" s="347"/>
      <c r="F9" s="347"/>
      <c r="G9" s="347"/>
      <c r="L9" s="292">
        <f>IF(AND((LEFT(F3,1))&lt;&gt;"7",F2="Detmold"),1,0)</f>
        <v>0</v>
      </c>
    </row>
    <row r="10" spans="2:12" ht="16.8" thickTop="1" x14ac:dyDescent="0.3">
      <c r="B10" s="121" t="s">
        <v>1679</v>
      </c>
      <c r="C10" s="240" t="s">
        <v>1681</v>
      </c>
      <c r="D10" s="123"/>
      <c r="E10" s="123"/>
      <c r="F10" s="122"/>
      <c r="G10" s="321"/>
      <c r="L10" s="292">
        <f>IF(AND((LEFT(F3,1))&lt;&gt;"9",F2="Arnsberg"),1,0)</f>
        <v>0</v>
      </c>
    </row>
    <row r="11" spans="2:12" x14ac:dyDescent="0.3">
      <c r="B11" s="348" t="s">
        <v>1680</v>
      </c>
      <c r="C11" s="241" t="s">
        <v>1681</v>
      </c>
      <c r="D11" s="101"/>
      <c r="E11" s="101"/>
      <c r="F11" s="100"/>
      <c r="G11" s="322"/>
      <c r="L11" s="292">
        <f>IF(AND((LEFT(F3,1))&lt;&gt;" ",F2="Verbände"),1,0)</f>
        <v>0</v>
      </c>
    </row>
    <row r="12" spans="2:12" x14ac:dyDescent="0.3">
      <c r="B12" s="379"/>
      <c r="C12" s="238" t="s">
        <v>1682</v>
      </c>
      <c r="D12" s="282" t="s">
        <v>1691</v>
      </c>
      <c r="E12" s="282"/>
      <c r="F12" s="283"/>
      <c r="G12" s="323"/>
      <c r="L12" s="292">
        <f>SUM(L4:L11)</f>
        <v>0</v>
      </c>
    </row>
    <row r="13" spans="2:12" ht="15" thickBot="1" x14ac:dyDescent="0.35">
      <c r="B13" s="374"/>
      <c r="C13" s="375" t="s">
        <v>1690</v>
      </c>
      <c r="D13" s="376" t="s">
        <v>1692</v>
      </c>
      <c r="E13" s="376"/>
      <c r="F13" s="377"/>
      <c r="G13" s="378"/>
      <c r="L13" s="292">
        <f>L12</f>
        <v>0</v>
      </c>
    </row>
    <row r="14" spans="2:12" ht="15" thickBot="1" x14ac:dyDescent="0.35"/>
    <row r="15" spans="2:12" ht="16.8" thickTop="1" x14ac:dyDescent="0.3">
      <c r="B15" s="15" t="s">
        <v>439</v>
      </c>
      <c r="C15" s="240" t="s">
        <v>440</v>
      </c>
      <c r="D15" s="17"/>
      <c r="E15" s="17"/>
      <c r="F15" s="16"/>
      <c r="G15" s="321"/>
    </row>
    <row r="16" spans="2:12" x14ac:dyDescent="0.3">
      <c r="B16" s="14" t="s">
        <v>441</v>
      </c>
      <c r="C16" s="241" t="s">
        <v>442</v>
      </c>
      <c r="D16" s="11"/>
      <c r="E16" s="11"/>
      <c r="F16" s="10"/>
      <c r="G16" s="322"/>
    </row>
    <row r="17" spans="2:13" x14ac:dyDescent="0.3">
      <c r="B17" s="12"/>
      <c r="C17" s="238" t="s">
        <v>898</v>
      </c>
      <c r="D17" s="282" t="s">
        <v>443</v>
      </c>
      <c r="E17" s="282"/>
      <c r="F17" s="283"/>
      <c r="G17" s="323"/>
      <c r="L17" s="292" t="e">
        <f>CHOOSE(MATCH($F2,Bezirke,0),Düsseldorf,Köln,Münster,Detmold,Arnsberg,Verbände)</f>
        <v>#N/A</v>
      </c>
    </row>
    <row r="18" spans="2:13" x14ac:dyDescent="0.3">
      <c r="B18" s="12"/>
      <c r="C18" s="238" t="s">
        <v>899</v>
      </c>
      <c r="D18" s="282" t="s">
        <v>1006</v>
      </c>
      <c r="E18" s="282"/>
      <c r="F18" s="283"/>
      <c r="G18" s="323"/>
    </row>
    <row r="19" spans="2:13" x14ac:dyDescent="0.3">
      <c r="B19" s="12"/>
      <c r="C19" s="238" t="s">
        <v>900</v>
      </c>
      <c r="D19" s="282" t="s">
        <v>444</v>
      </c>
      <c r="E19" s="282"/>
      <c r="F19" s="283"/>
      <c r="G19" s="323"/>
    </row>
    <row r="20" spans="2:13" x14ac:dyDescent="0.3">
      <c r="B20" s="12"/>
      <c r="C20" s="238" t="s">
        <v>901</v>
      </c>
      <c r="D20" s="282" t="s">
        <v>946</v>
      </c>
      <c r="E20" s="282"/>
      <c r="F20" s="283"/>
      <c r="G20" s="323"/>
      <c r="M20" s="292" t="s">
        <v>896</v>
      </c>
    </row>
    <row r="21" spans="2:13" x14ac:dyDescent="0.3">
      <c r="B21" s="12"/>
      <c r="C21" s="238" t="s">
        <v>902</v>
      </c>
      <c r="D21" s="282" t="s">
        <v>910</v>
      </c>
      <c r="E21" s="282"/>
      <c r="F21" s="283"/>
      <c r="G21" s="323"/>
    </row>
    <row r="22" spans="2:13" x14ac:dyDescent="0.3">
      <c r="B22" s="12"/>
      <c r="C22" s="238" t="s">
        <v>903</v>
      </c>
      <c r="D22" s="282" t="s">
        <v>911</v>
      </c>
      <c r="E22" s="282"/>
      <c r="F22" s="283"/>
      <c r="G22" s="323"/>
    </row>
    <row r="23" spans="2:13" x14ac:dyDescent="0.3">
      <c r="B23" s="102"/>
      <c r="C23" s="238" t="s">
        <v>904</v>
      </c>
      <c r="D23" s="282" t="s">
        <v>912</v>
      </c>
      <c r="E23" s="282"/>
      <c r="F23" s="283"/>
      <c r="G23" s="323"/>
    </row>
    <row r="24" spans="2:13" x14ac:dyDescent="0.3">
      <c r="B24" s="102"/>
      <c r="C24" s="238" t="s">
        <v>905</v>
      </c>
      <c r="D24" s="282" t="s">
        <v>913</v>
      </c>
      <c r="E24" s="282"/>
      <c r="F24" s="283"/>
      <c r="G24" s="323"/>
    </row>
    <row r="25" spans="2:13" x14ac:dyDescent="0.3">
      <c r="B25" s="102"/>
      <c r="C25" s="238" t="s">
        <v>906</v>
      </c>
      <c r="D25" s="282" t="s">
        <v>914</v>
      </c>
      <c r="E25" s="282"/>
      <c r="F25" s="283"/>
      <c r="G25" s="323"/>
    </row>
    <row r="26" spans="2:13" x14ac:dyDescent="0.3">
      <c r="B26" s="12"/>
      <c r="C26" s="238" t="s">
        <v>907</v>
      </c>
      <c r="D26" s="282" t="s">
        <v>915</v>
      </c>
      <c r="E26" s="282"/>
      <c r="F26" s="283"/>
      <c r="G26" s="323"/>
    </row>
    <row r="27" spans="2:13" x14ac:dyDescent="0.3">
      <c r="B27" s="12"/>
      <c r="C27" s="238" t="s">
        <v>908</v>
      </c>
      <c r="D27" s="282" t="s">
        <v>445</v>
      </c>
      <c r="E27" s="282"/>
      <c r="F27" s="283"/>
      <c r="G27" s="323"/>
    </row>
    <row r="28" spans="2:13" ht="15" thickBot="1" x14ac:dyDescent="0.35">
      <c r="B28" s="13"/>
      <c r="C28" s="116" t="s">
        <v>909</v>
      </c>
      <c r="D28" s="284" t="s">
        <v>446</v>
      </c>
      <c r="E28" s="284"/>
      <c r="F28" s="285"/>
      <c r="G28" s="324"/>
    </row>
    <row r="29" spans="2:13" ht="15.6" thickTop="1" thickBot="1" x14ac:dyDescent="0.35"/>
    <row r="30" spans="2:13" ht="16.8" thickTop="1" x14ac:dyDescent="0.3">
      <c r="B30" s="27" t="s">
        <v>447</v>
      </c>
      <c r="C30" s="240" t="s">
        <v>448</v>
      </c>
      <c r="D30" s="29"/>
      <c r="E30" s="29"/>
      <c r="F30" s="28"/>
      <c r="G30" s="321"/>
    </row>
    <row r="31" spans="2:13" x14ac:dyDescent="0.3">
      <c r="B31" s="26" t="s">
        <v>449</v>
      </c>
      <c r="C31" s="241" t="s">
        <v>450</v>
      </c>
      <c r="D31" s="19"/>
      <c r="E31" s="19"/>
      <c r="F31" s="18"/>
      <c r="G31" s="322"/>
    </row>
    <row r="32" spans="2:13" x14ac:dyDescent="0.3">
      <c r="B32" s="20"/>
      <c r="C32" s="238" t="s">
        <v>916</v>
      </c>
      <c r="D32" s="282" t="s">
        <v>451</v>
      </c>
      <c r="E32" s="282"/>
      <c r="F32" s="283"/>
      <c r="G32" s="325"/>
    </row>
    <row r="33" spans="2:7" x14ac:dyDescent="0.3">
      <c r="B33" s="20"/>
      <c r="C33" s="238" t="s">
        <v>917</v>
      </c>
      <c r="D33" s="282" t="s">
        <v>452</v>
      </c>
      <c r="E33" s="282"/>
      <c r="F33" s="283"/>
      <c r="G33" s="323"/>
    </row>
    <row r="34" spans="2:7" x14ac:dyDescent="0.3">
      <c r="B34" s="20"/>
      <c r="C34" s="238" t="s">
        <v>918</v>
      </c>
      <c r="D34" s="282" t="s">
        <v>453</v>
      </c>
      <c r="E34" s="282"/>
      <c r="F34" s="283"/>
      <c r="G34" s="323"/>
    </row>
    <row r="35" spans="2:7" x14ac:dyDescent="0.3">
      <c r="B35" s="20"/>
      <c r="C35" s="238" t="s">
        <v>919</v>
      </c>
      <c r="D35" s="282" t="s">
        <v>1005</v>
      </c>
      <c r="E35" s="282"/>
      <c r="F35" s="283"/>
      <c r="G35" s="323"/>
    </row>
    <row r="36" spans="2:7" x14ac:dyDescent="0.3">
      <c r="B36" s="102"/>
      <c r="C36" s="238" t="s">
        <v>920</v>
      </c>
      <c r="D36" s="282" t="s">
        <v>928</v>
      </c>
      <c r="E36" s="282"/>
      <c r="F36" s="283"/>
      <c r="G36" s="323"/>
    </row>
    <row r="37" spans="2:7" x14ac:dyDescent="0.3">
      <c r="B37" s="102"/>
      <c r="C37" s="238" t="s">
        <v>921</v>
      </c>
      <c r="D37" s="282" t="s">
        <v>929</v>
      </c>
      <c r="E37" s="282"/>
      <c r="F37" s="283"/>
      <c r="G37" s="323"/>
    </row>
    <row r="38" spans="2:7" x14ac:dyDescent="0.3">
      <c r="B38" s="20"/>
      <c r="C38" s="238" t="s">
        <v>922</v>
      </c>
      <c r="D38" s="282" t="s">
        <v>930</v>
      </c>
      <c r="E38" s="282"/>
      <c r="F38" s="283"/>
      <c r="G38" s="323"/>
    </row>
    <row r="39" spans="2:7" x14ac:dyDescent="0.3">
      <c r="B39" s="20"/>
      <c r="C39" s="238" t="s">
        <v>923</v>
      </c>
      <c r="D39" s="282" t="s">
        <v>931</v>
      </c>
      <c r="E39" s="282"/>
      <c r="F39" s="283"/>
      <c r="G39" s="323"/>
    </row>
    <row r="40" spans="2:7" x14ac:dyDescent="0.3">
      <c r="B40" s="102"/>
      <c r="C40" s="238" t="s">
        <v>924</v>
      </c>
      <c r="D40" s="282" t="s">
        <v>932</v>
      </c>
      <c r="E40" s="282"/>
      <c r="F40" s="283"/>
      <c r="G40" s="323"/>
    </row>
    <row r="41" spans="2:7" x14ac:dyDescent="0.3">
      <c r="B41" s="20"/>
      <c r="C41" s="238" t="s">
        <v>925</v>
      </c>
      <c r="D41" s="282" t="s">
        <v>933</v>
      </c>
      <c r="E41" s="282"/>
      <c r="F41" s="283"/>
      <c r="G41" s="323"/>
    </row>
    <row r="42" spans="2:7" x14ac:dyDescent="0.3">
      <c r="B42" s="20"/>
      <c r="C42" s="238" t="s">
        <v>926</v>
      </c>
      <c r="D42" s="282" t="s">
        <v>454</v>
      </c>
      <c r="E42" s="282"/>
      <c r="F42" s="283"/>
      <c r="G42" s="325"/>
    </row>
    <row r="43" spans="2:7" x14ac:dyDescent="0.3">
      <c r="B43" s="25"/>
      <c r="C43" s="238" t="s">
        <v>927</v>
      </c>
      <c r="D43" s="282" t="s">
        <v>455</v>
      </c>
      <c r="E43" s="282"/>
      <c r="F43" s="283"/>
      <c r="G43" s="325"/>
    </row>
    <row r="44" spans="2:7" x14ac:dyDescent="0.3">
      <c r="B44" s="26" t="s">
        <v>456</v>
      </c>
      <c r="C44" s="241" t="s">
        <v>457</v>
      </c>
      <c r="D44" s="19"/>
      <c r="E44" s="19"/>
      <c r="F44" s="18"/>
      <c r="G44" s="322"/>
    </row>
    <row r="45" spans="2:7" x14ac:dyDescent="0.3">
      <c r="B45" s="20"/>
      <c r="C45" s="238" t="s">
        <v>934</v>
      </c>
      <c r="D45" s="282" t="s">
        <v>458</v>
      </c>
      <c r="E45" s="282"/>
      <c r="F45" s="283"/>
      <c r="G45" s="325"/>
    </row>
    <row r="46" spans="2:7" x14ac:dyDescent="0.3">
      <c r="B46" s="20"/>
      <c r="C46" s="238" t="s">
        <v>935</v>
      </c>
      <c r="D46" s="282" t="s">
        <v>459</v>
      </c>
      <c r="E46" s="282"/>
      <c r="F46" s="283"/>
      <c r="G46" s="323"/>
    </row>
    <row r="47" spans="2:7" x14ac:dyDescent="0.3">
      <c r="B47" s="20"/>
      <c r="C47" s="238" t="s">
        <v>936</v>
      </c>
      <c r="D47" s="282" t="s">
        <v>460</v>
      </c>
      <c r="E47" s="282"/>
      <c r="F47" s="283"/>
      <c r="G47" s="325"/>
    </row>
    <row r="48" spans="2:7" x14ac:dyDescent="0.3">
      <c r="B48" s="20"/>
      <c r="C48" s="238" t="s">
        <v>937</v>
      </c>
      <c r="D48" s="282" t="s">
        <v>1004</v>
      </c>
      <c r="E48" s="282"/>
      <c r="F48" s="283"/>
      <c r="G48" s="323"/>
    </row>
    <row r="49" spans="2:7" x14ac:dyDescent="0.3">
      <c r="B49" s="102"/>
      <c r="C49" s="238" t="s">
        <v>938</v>
      </c>
      <c r="D49" s="282" t="s">
        <v>947</v>
      </c>
      <c r="E49" s="282"/>
      <c r="F49" s="283"/>
      <c r="G49" s="325"/>
    </row>
    <row r="50" spans="2:7" x14ac:dyDescent="0.3">
      <c r="B50" s="102"/>
      <c r="C50" s="238" t="s">
        <v>939</v>
      </c>
      <c r="D50" s="282" t="s">
        <v>948</v>
      </c>
      <c r="E50" s="282"/>
      <c r="F50" s="283"/>
      <c r="G50" s="325"/>
    </row>
    <row r="51" spans="2:7" x14ac:dyDescent="0.3">
      <c r="B51" s="20"/>
      <c r="C51" s="238" t="s">
        <v>940</v>
      </c>
      <c r="D51" s="282" t="s">
        <v>949</v>
      </c>
      <c r="E51" s="282"/>
      <c r="F51" s="283"/>
      <c r="G51" s="325"/>
    </row>
    <row r="52" spans="2:7" x14ac:dyDescent="0.3">
      <c r="B52" s="20"/>
      <c r="C52" s="238" t="s">
        <v>941</v>
      </c>
      <c r="D52" s="282" t="s">
        <v>950</v>
      </c>
      <c r="E52" s="282"/>
      <c r="F52" s="283"/>
      <c r="G52" s="323"/>
    </row>
    <row r="53" spans="2:7" x14ac:dyDescent="0.3">
      <c r="B53" s="102"/>
      <c r="C53" s="238" t="s">
        <v>942</v>
      </c>
      <c r="D53" s="282" t="s">
        <v>951</v>
      </c>
      <c r="E53" s="282"/>
      <c r="F53" s="283"/>
      <c r="G53" s="325"/>
    </row>
    <row r="54" spans="2:7" x14ac:dyDescent="0.3">
      <c r="B54" s="20"/>
      <c r="C54" s="238" t="s">
        <v>943</v>
      </c>
      <c r="D54" s="282" t="s">
        <v>952</v>
      </c>
      <c r="E54" s="282"/>
      <c r="F54" s="283"/>
      <c r="G54" s="325"/>
    </row>
    <row r="55" spans="2:7" x14ac:dyDescent="0.3">
      <c r="B55" s="20"/>
      <c r="C55" s="238" t="s">
        <v>944</v>
      </c>
      <c r="D55" s="282" t="s">
        <v>953</v>
      </c>
      <c r="E55" s="282"/>
      <c r="F55" s="283"/>
      <c r="G55" s="325"/>
    </row>
    <row r="56" spans="2:7" x14ac:dyDescent="0.3">
      <c r="B56" s="25"/>
      <c r="C56" s="238" t="s">
        <v>945</v>
      </c>
      <c r="D56" s="282" t="s">
        <v>954</v>
      </c>
      <c r="E56" s="282"/>
      <c r="F56" s="283"/>
      <c r="G56" s="325"/>
    </row>
    <row r="57" spans="2:7" x14ac:dyDescent="0.3">
      <c r="B57" s="26" t="s">
        <v>461</v>
      </c>
      <c r="C57" s="241" t="s">
        <v>462</v>
      </c>
      <c r="D57" s="19"/>
      <c r="E57" s="19"/>
      <c r="F57" s="18"/>
      <c r="G57" s="322"/>
    </row>
    <row r="58" spans="2:7" x14ac:dyDescent="0.3">
      <c r="B58" s="20"/>
      <c r="C58" s="238" t="s">
        <v>963</v>
      </c>
      <c r="D58" s="282" t="s">
        <v>463</v>
      </c>
      <c r="E58" s="282"/>
      <c r="F58" s="283"/>
      <c r="G58" s="325"/>
    </row>
    <row r="59" spans="2:7" x14ac:dyDescent="0.3">
      <c r="B59" s="20"/>
      <c r="C59" s="238" t="s">
        <v>964</v>
      </c>
      <c r="D59" s="282" t="s">
        <v>464</v>
      </c>
      <c r="E59" s="282"/>
      <c r="F59" s="283"/>
      <c r="G59" s="323"/>
    </row>
    <row r="60" spans="2:7" x14ac:dyDescent="0.3">
      <c r="B60" s="20"/>
      <c r="C60" s="238" t="s">
        <v>965</v>
      </c>
      <c r="D60" s="282" t="s">
        <v>465</v>
      </c>
      <c r="E60" s="282"/>
      <c r="F60" s="283"/>
      <c r="G60" s="325"/>
    </row>
    <row r="61" spans="2:7" x14ac:dyDescent="0.3">
      <c r="B61" s="20"/>
      <c r="C61" s="238" t="s">
        <v>966</v>
      </c>
      <c r="D61" s="282" t="s">
        <v>1007</v>
      </c>
      <c r="E61" s="282"/>
      <c r="F61" s="283"/>
      <c r="G61" s="323"/>
    </row>
    <row r="62" spans="2:7" x14ac:dyDescent="0.3">
      <c r="B62" s="102"/>
      <c r="C62" s="238" t="s">
        <v>967</v>
      </c>
      <c r="D62" s="282" t="s">
        <v>955</v>
      </c>
      <c r="E62" s="282"/>
      <c r="F62" s="283"/>
      <c r="G62" s="325"/>
    </row>
    <row r="63" spans="2:7" x14ac:dyDescent="0.3">
      <c r="B63" s="102"/>
      <c r="C63" s="238" t="s">
        <v>968</v>
      </c>
      <c r="D63" s="282" t="s">
        <v>956</v>
      </c>
      <c r="E63" s="282"/>
      <c r="F63" s="283"/>
      <c r="G63" s="325"/>
    </row>
    <row r="64" spans="2:7" x14ac:dyDescent="0.3">
      <c r="B64" s="20"/>
      <c r="C64" s="238" t="s">
        <v>969</v>
      </c>
      <c r="D64" s="282" t="s">
        <v>957</v>
      </c>
      <c r="E64" s="282"/>
      <c r="F64" s="283"/>
      <c r="G64" s="325"/>
    </row>
    <row r="65" spans="2:7" x14ac:dyDescent="0.3">
      <c r="B65" s="20"/>
      <c r="C65" s="238" t="s">
        <v>970</v>
      </c>
      <c r="D65" s="282" t="s">
        <v>958</v>
      </c>
      <c r="E65" s="282"/>
      <c r="F65" s="283"/>
      <c r="G65" s="323"/>
    </row>
    <row r="66" spans="2:7" x14ac:dyDescent="0.3">
      <c r="B66" s="102"/>
      <c r="C66" s="238" t="s">
        <v>971</v>
      </c>
      <c r="D66" s="282" t="s">
        <v>959</v>
      </c>
      <c r="E66" s="282"/>
      <c r="F66" s="283"/>
      <c r="G66" s="325"/>
    </row>
    <row r="67" spans="2:7" x14ac:dyDescent="0.3">
      <c r="B67" s="20"/>
      <c r="C67" s="238" t="s">
        <v>972</v>
      </c>
      <c r="D67" s="282" t="s">
        <v>960</v>
      </c>
      <c r="E67" s="282"/>
      <c r="F67" s="283"/>
      <c r="G67" s="325"/>
    </row>
    <row r="68" spans="2:7" x14ac:dyDescent="0.3">
      <c r="B68" s="20"/>
      <c r="C68" s="238" t="s">
        <v>973</v>
      </c>
      <c r="D68" s="282" t="s">
        <v>961</v>
      </c>
      <c r="E68" s="282"/>
      <c r="F68" s="283"/>
      <c r="G68" s="325"/>
    </row>
    <row r="69" spans="2:7" x14ac:dyDescent="0.3">
      <c r="B69" s="25"/>
      <c r="C69" s="238" t="s">
        <v>974</v>
      </c>
      <c r="D69" s="282" t="s">
        <v>962</v>
      </c>
      <c r="E69" s="282"/>
      <c r="F69" s="283"/>
      <c r="G69" s="325"/>
    </row>
    <row r="70" spans="2:7" x14ac:dyDescent="0.3">
      <c r="B70" s="26" t="s">
        <v>466</v>
      </c>
      <c r="C70" s="241" t="s">
        <v>467</v>
      </c>
      <c r="D70" s="19"/>
      <c r="E70" s="19"/>
      <c r="F70" s="18"/>
      <c r="G70" s="322"/>
    </row>
    <row r="71" spans="2:7" x14ac:dyDescent="0.3">
      <c r="B71" s="20"/>
      <c r="C71" s="238" t="s">
        <v>983</v>
      </c>
      <c r="D71" s="282" t="s">
        <v>468</v>
      </c>
      <c r="E71" s="282"/>
      <c r="F71" s="283"/>
      <c r="G71" s="325"/>
    </row>
    <row r="72" spans="2:7" x14ac:dyDescent="0.3">
      <c r="B72" s="20"/>
      <c r="C72" s="238" t="s">
        <v>984</v>
      </c>
      <c r="D72" s="282" t="s">
        <v>469</v>
      </c>
      <c r="E72" s="282"/>
      <c r="F72" s="283"/>
      <c r="G72" s="323"/>
    </row>
    <row r="73" spans="2:7" x14ac:dyDescent="0.3">
      <c r="B73" s="20"/>
      <c r="C73" s="238" t="s">
        <v>985</v>
      </c>
      <c r="D73" s="282" t="s">
        <v>470</v>
      </c>
      <c r="E73" s="282"/>
      <c r="F73" s="283"/>
      <c r="G73" s="325"/>
    </row>
    <row r="74" spans="2:7" x14ac:dyDescent="0.3">
      <c r="B74" s="20"/>
      <c r="C74" s="238" t="s">
        <v>986</v>
      </c>
      <c r="D74" s="282" t="s">
        <v>1003</v>
      </c>
      <c r="E74" s="282"/>
      <c r="F74" s="283"/>
      <c r="G74" s="323"/>
    </row>
    <row r="75" spans="2:7" x14ac:dyDescent="0.3">
      <c r="B75" s="102"/>
      <c r="C75" s="238" t="s">
        <v>987</v>
      </c>
      <c r="D75" s="282" t="s">
        <v>975</v>
      </c>
      <c r="E75" s="282"/>
      <c r="F75" s="283"/>
      <c r="G75" s="325"/>
    </row>
    <row r="76" spans="2:7" x14ac:dyDescent="0.3">
      <c r="B76" s="102"/>
      <c r="C76" s="238" t="s">
        <v>988</v>
      </c>
      <c r="D76" s="282" t="s">
        <v>976</v>
      </c>
      <c r="E76" s="282"/>
      <c r="F76" s="283"/>
      <c r="G76" s="325"/>
    </row>
    <row r="77" spans="2:7" x14ac:dyDescent="0.3">
      <c r="B77" s="20"/>
      <c r="C77" s="238" t="s">
        <v>989</v>
      </c>
      <c r="D77" s="282" t="s">
        <v>977</v>
      </c>
      <c r="E77" s="282"/>
      <c r="F77" s="283"/>
      <c r="G77" s="325"/>
    </row>
    <row r="78" spans="2:7" x14ac:dyDescent="0.3">
      <c r="B78" s="20"/>
      <c r="C78" s="238" t="s">
        <v>990</v>
      </c>
      <c r="D78" s="282" t="s">
        <v>978</v>
      </c>
      <c r="E78" s="282"/>
      <c r="F78" s="283"/>
      <c r="G78" s="323"/>
    </row>
    <row r="79" spans="2:7" x14ac:dyDescent="0.3">
      <c r="B79" s="102"/>
      <c r="C79" s="238" t="s">
        <v>991</v>
      </c>
      <c r="D79" s="282" t="s">
        <v>979</v>
      </c>
      <c r="E79" s="282"/>
      <c r="F79" s="283"/>
      <c r="G79" s="325"/>
    </row>
    <row r="80" spans="2:7" x14ac:dyDescent="0.3">
      <c r="B80" s="20"/>
      <c r="C80" s="238" t="s">
        <v>992</v>
      </c>
      <c r="D80" s="282" t="s">
        <v>980</v>
      </c>
      <c r="E80" s="282"/>
      <c r="F80" s="283"/>
      <c r="G80" s="325"/>
    </row>
    <row r="81" spans="2:7" x14ac:dyDescent="0.3">
      <c r="B81" s="20"/>
      <c r="C81" s="238" t="s">
        <v>993</v>
      </c>
      <c r="D81" s="282" t="s">
        <v>981</v>
      </c>
      <c r="E81" s="282"/>
      <c r="F81" s="283"/>
      <c r="G81" s="325"/>
    </row>
    <row r="82" spans="2:7" ht="15" thickBot="1" x14ac:dyDescent="0.35">
      <c r="B82" s="24"/>
      <c r="C82" s="116" t="s">
        <v>994</v>
      </c>
      <c r="D82" s="284" t="s">
        <v>982</v>
      </c>
      <c r="E82" s="284"/>
      <c r="F82" s="285"/>
      <c r="G82" s="324"/>
    </row>
    <row r="83" spans="2:7" ht="15.6" thickTop="1" thickBot="1" x14ac:dyDescent="0.35"/>
    <row r="84" spans="2:7" ht="16.8" thickTop="1" x14ac:dyDescent="0.3">
      <c r="B84" s="36" t="s">
        <v>471</v>
      </c>
      <c r="C84" s="240" t="s">
        <v>472</v>
      </c>
      <c r="D84" s="38"/>
      <c r="E84" s="38"/>
      <c r="F84" s="37"/>
      <c r="G84" s="321"/>
    </row>
    <row r="85" spans="2:7" x14ac:dyDescent="0.3">
      <c r="B85" s="35" t="s">
        <v>473</v>
      </c>
      <c r="C85" s="241" t="s">
        <v>474</v>
      </c>
      <c r="D85" s="31"/>
      <c r="E85" s="31"/>
      <c r="F85" s="30"/>
      <c r="G85" s="322"/>
    </row>
    <row r="86" spans="2:7" x14ac:dyDescent="0.3">
      <c r="B86" s="32"/>
      <c r="C86" s="107" t="s">
        <v>1008</v>
      </c>
      <c r="D86" s="289" t="s">
        <v>475</v>
      </c>
      <c r="E86" s="289"/>
      <c r="F86" s="23"/>
      <c r="G86" s="323"/>
    </row>
    <row r="87" spans="2:7" x14ac:dyDescent="0.3">
      <c r="B87" s="32"/>
      <c r="C87" s="107" t="s">
        <v>1009</v>
      </c>
      <c r="D87" s="289" t="s">
        <v>476</v>
      </c>
      <c r="E87" s="289"/>
      <c r="F87" s="23"/>
      <c r="G87" s="323"/>
    </row>
    <row r="88" spans="2:7" x14ac:dyDescent="0.3">
      <c r="B88" s="102"/>
      <c r="C88" s="107" t="s">
        <v>1010</v>
      </c>
      <c r="D88" s="289" t="s">
        <v>477</v>
      </c>
      <c r="E88" s="289"/>
      <c r="F88" s="23"/>
      <c r="G88" s="323"/>
    </row>
    <row r="89" spans="2:7" x14ac:dyDescent="0.3">
      <c r="B89" s="102"/>
      <c r="C89" s="107" t="s">
        <v>1011</v>
      </c>
      <c r="D89" s="289" t="s">
        <v>1002</v>
      </c>
      <c r="E89" s="289"/>
      <c r="F89" s="23"/>
      <c r="G89" s="323"/>
    </row>
    <row r="90" spans="2:7" x14ac:dyDescent="0.3">
      <c r="B90" s="102"/>
      <c r="C90" s="107" t="s">
        <v>1012</v>
      </c>
      <c r="D90" s="289" t="s">
        <v>995</v>
      </c>
      <c r="E90" s="289"/>
      <c r="F90" s="23"/>
      <c r="G90" s="323"/>
    </row>
    <row r="91" spans="2:7" x14ac:dyDescent="0.3">
      <c r="B91" s="32"/>
      <c r="C91" s="107" t="s">
        <v>1013</v>
      </c>
      <c r="D91" s="289" t="s">
        <v>996</v>
      </c>
      <c r="E91" s="289"/>
      <c r="F91" s="23"/>
      <c r="G91" s="323"/>
    </row>
    <row r="92" spans="2:7" x14ac:dyDescent="0.3">
      <c r="B92" s="32"/>
      <c r="C92" s="107" t="s">
        <v>1014</v>
      </c>
      <c r="D92" s="289" t="s">
        <v>997</v>
      </c>
      <c r="E92" s="289"/>
      <c r="F92" s="23"/>
      <c r="G92" s="323"/>
    </row>
    <row r="93" spans="2:7" x14ac:dyDescent="0.3">
      <c r="B93" s="32"/>
      <c r="C93" s="107" t="s">
        <v>1015</v>
      </c>
      <c r="D93" s="289" t="s">
        <v>998</v>
      </c>
      <c r="E93" s="289"/>
      <c r="F93" s="23"/>
      <c r="G93" s="323"/>
    </row>
    <row r="94" spans="2:7" x14ac:dyDescent="0.3">
      <c r="B94" s="32"/>
      <c r="C94" s="107" t="s">
        <v>1016</v>
      </c>
      <c r="D94" s="289" t="s">
        <v>999</v>
      </c>
      <c r="E94" s="289"/>
      <c r="F94" s="23"/>
      <c r="G94" s="323"/>
    </row>
    <row r="95" spans="2:7" x14ac:dyDescent="0.3">
      <c r="B95" s="32"/>
      <c r="C95" s="107" t="s">
        <v>1017</v>
      </c>
      <c r="D95" s="289" t="s">
        <v>1000</v>
      </c>
      <c r="E95" s="289"/>
      <c r="F95" s="23"/>
      <c r="G95" s="323"/>
    </row>
    <row r="96" spans="2:7" x14ac:dyDescent="0.3">
      <c r="B96" s="32"/>
      <c r="C96" s="107" t="s">
        <v>1018</v>
      </c>
      <c r="D96" s="289" t="s">
        <v>478</v>
      </c>
      <c r="E96" s="289"/>
      <c r="F96" s="23"/>
      <c r="G96" s="323"/>
    </row>
    <row r="97" spans="2:7" x14ac:dyDescent="0.3">
      <c r="B97" s="34"/>
      <c r="C97" s="107" t="s">
        <v>1019</v>
      </c>
      <c r="D97" s="289" t="s">
        <v>1001</v>
      </c>
      <c r="E97" s="289"/>
      <c r="F97" s="23"/>
      <c r="G97" s="323"/>
    </row>
    <row r="98" spans="2:7" x14ac:dyDescent="0.3">
      <c r="B98" s="35" t="s">
        <v>479</v>
      </c>
      <c r="C98" s="241" t="s">
        <v>480</v>
      </c>
      <c r="D98" s="31"/>
      <c r="E98" s="31"/>
      <c r="F98" s="30"/>
      <c r="G98" s="322"/>
    </row>
    <row r="99" spans="2:7" x14ac:dyDescent="0.3">
      <c r="B99" s="32"/>
      <c r="C99" s="107" t="s">
        <v>1028</v>
      </c>
      <c r="D99" s="289" t="s">
        <v>481</v>
      </c>
      <c r="E99" s="289"/>
      <c r="F99" s="23"/>
      <c r="G99" s="323"/>
    </row>
    <row r="100" spans="2:7" x14ac:dyDescent="0.3">
      <c r="B100" s="32"/>
      <c r="C100" s="107" t="s">
        <v>1029</v>
      </c>
      <c r="D100" s="77" t="s">
        <v>482</v>
      </c>
      <c r="E100" s="282"/>
      <c r="F100" s="283"/>
      <c r="G100" s="323"/>
    </row>
    <row r="101" spans="2:7" x14ac:dyDescent="0.3">
      <c r="B101" s="32"/>
      <c r="C101" s="107" t="s">
        <v>1030</v>
      </c>
      <c r="D101" s="77" t="s">
        <v>483</v>
      </c>
      <c r="E101" s="282"/>
      <c r="F101" s="283"/>
      <c r="G101" s="323"/>
    </row>
    <row r="102" spans="2:7" x14ac:dyDescent="0.3">
      <c r="B102" s="102"/>
      <c r="C102" s="107" t="s">
        <v>1031</v>
      </c>
      <c r="D102" s="289" t="s">
        <v>1020</v>
      </c>
      <c r="E102" s="289"/>
      <c r="F102" s="23"/>
      <c r="G102" s="323"/>
    </row>
    <row r="103" spans="2:7" x14ac:dyDescent="0.3">
      <c r="B103" s="102"/>
      <c r="C103" s="107" t="s">
        <v>1032</v>
      </c>
      <c r="D103" s="289" t="s">
        <v>1021</v>
      </c>
      <c r="E103" s="289"/>
      <c r="F103" s="23"/>
      <c r="G103" s="323"/>
    </row>
    <row r="104" spans="2:7" x14ac:dyDescent="0.3">
      <c r="B104" s="102"/>
      <c r="C104" s="107" t="s">
        <v>1033</v>
      </c>
      <c r="D104" s="289" t="s">
        <v>1022</v>
      </c>
      <c r="E104" s="289"/>
      <c r="F104" s="23"/>
      <c r="G104" s="323"/>
    </row>
    <row r="105" spans="2:7" x14ac:dyDescent="0.3">
      <c r="B105" s="32"/>
      <c r="C105" s="107" t="s">
        <v>1034</v>
      </c>
      <c r="D105" s="289" t="s">
        <v>1023</v>
      </c>
      <c r="E105" s="289"/>
      <c r="F105" s="23"/>
      <c r="G105" s="323"/>
    </row>
    <row r="106" spans="2:7" x14ac:dyDescent="0.3">
      <c r="B106" s="32"/>
      <c r="C106" s="107" t="s">
        <v>1035</v>
      </c>
      <c r="D106" s="289" t="s">
        <v>1024</v>
      </c>
      <c r="E106" s="289"/>
      <c r="F106" s="23"/>
      <c r="G106" s="323"/>
    </row>
    <row r="107" spans="2:7" x14ac:dyDescent="0.3">
      <c r="B107" s="32"/>
      <c r="C107" s="107" t="s">
        <v>1036</v>
      </c>
      <c r="D107" s="289" t="s">
        <v>1025</v>
      </c>
      <c r="E107" s="289"/>
      <c r="F107" s="23"/>
      <c r="G107" s="323"/>
    </row>
    <row r="108" spans="2:7" x14ac:dyDescent="0.3">
      <c r="B108" s="32"/>
      <c r="C108" s="107" t="s">
        <v>1037</v>
      </c>
      <c r="D108" s="289" t="s">
        <v>1026</v>
      </c>
      <c r="E108" s="289"/>
      <c r="F108" s="23"/>
      <c r="G108" s="323"/>
    </row>
    <row r="109" spans="2:7" x14ac:dyDescent="0.3">
      <c r="B109" s="32"/>
      <c r="C109" s="107" t="s">
        <v>1038</v>
      </c>
      <c r="D109" s="289" t="s">
        <v>484</v>
      </c>
      <c r="E109" s="289"/>
      <c r="F109" s="23"/>
      <c r="G109" s="323"/>
    </row>
    <row r="110" spans="2:7" x14ac:dyDescent="0.3">
      <c r="B110" s="34"/>
      <c r="C110" s="107" t="s">
        <v>1039</v>
      </c>
      <c r="D110" s="289" t="s">
        <v>1027</v>
      </c>
      <c r="E110" s="289"/>
      <c r="F110" s="23"/>
      <c r="G110" s="323"/>
    </row>
    <row r="111" spans="2:7" x14ac:dyDescent="0.3">
      <c r="B111" s="35" t="s">
        <v>485</v>
      </c>
      <c r="C111" s="241" t="s">
        <v>486</v>
      </c>
      <c r="D111" s="31"/>
      <c r="E111" s="31"/>
      <c r="F111" s="30"/>
      <c r="G111" s="322"/>
    </row>
    <row r="112" spans="2:7" x14ac:dyDescent="0.3">
      <c r="B112" s="32"/>
      <c r="C112" s="107" t="s">
        <v>1040</v>
      </c>
      <c r="D112" s="289" t="s">
        <v>487</v>
      </c>
      <c r="E112" s="289"/>
      <c r="F112" s="23"/>
      <c r="G112" s="323"/>
    </row>
    <row r="113" spans="2:7" x14ac:dyDescent="0.3">
      <c r="B113" s="32"/>
      <c r="C113" s="107" t="s">
        <v>1041</v>
      </c>
      <c r="D113" s="289" t="s">
        <v>488</v>
      </c>
      <c r="E113" s="289"/>
      <c r="F113" s="23"/>
      <c r="G113" s="323"/>
    </row>
    <row r="114" spans="2:7" x14ac:dyDescent="0.3">
      <c r="B114" s="102"/>
      <c r="C114" s="107" t="s">
        <v>1042</v>
      </c>
      <c r="D114" s="289" t="s">
        <v>489</v>
      </c>
      <c r="E114" s="289"/>
      <c r="F114" s="23"/>
      <c r="G114" s="323"/>
    </row>
    <row r="115" spans="2:7" x14ac:dyDescent="0.3">
      <c r="B115" s="102"/>
      <c r="C115" s="107" t="s">
        <v>1043</v>
      </c>
      <c r="D115" s="289" t="s">
        <v>1052</v>
      </c>
      <c r="E115" s="289"/>
      <c r="F115" s="23"/>
      <c r="G115" s="323"/>
    </row>
    <row r="116" spans="2:7" x14ac:dyDescent="0.3">
      <c r="B116" s="102"/>
      <c r="C116" s="107" t="s">
        <v>1044</v>
      </c>
      <c r="D116" s="289" t="s">
        <v>1053</v>
      </c>
      <c r="E116" s="289"/>
      <c r="F116" s="23"/>
      <c r="G116" s="323"/>
    </row>
    <row r="117" spans="2:7" x14ac:dyDescent="0.3">
      <c r="B117" s="32"/>
      <c r="C117" s="107" t="s">
        <v>1045</v>
      </c>
      <c r="D117" s="289" t="s">
        <v>1054</v>
      </c>
      <c r="E117" s="289"/>
      <c r="F117" s="23"/>
      <c r="G117" s="323"/>
    </row>
    <row r="118" spans="2:7" x14ac:dyDescent="0.3">
      <c r="B118" s="32"/>
      <c r="C118" s="107" t="s">
        <v>1046</v>
      </c>
      <c r="D118" s="289" t="s">
        <v>1055</v>
      </c>
      <c r="E118" s="289"/>
      <c r="F118" s="23"/>
      <c r="G118" s="323"/>
    </row>
    <row r="119" spans="2:7" x14ac:dyDescent="0.3">
      <c r="B119" s="32"/>
      <c r="C119" s="107" t="s">
        <v>1047</v>
      </c>
      <c r="D119" s="289" t="s">
        <v>1056</v>
      </c>
      <c r="E119" s="289"/>
      <c r="F119" s="23"/>
      <c r="G119" s="323"/>
    </row>
    <row r="120" spans="2:7" x14ac:dyDescent="0.3">
      <c r="B120" s="32"/>
      <c r="C120" s="107" t="s">
        <v>1048</v>
      </c>
      <c r="D120" s="289" t="s">
        <v>1057</v>
      </c>
      <c r="E120" s="289"/>
      <c r="F120" s="23"/>
      <c r="G120" s="323"/>
    </row>
    <row r="121" spans="2:7" x14ac:dyDescent="0.3">
      <c r="B121" s="32"/>
      <c r="C121" s="107" t="s">
        <v>1049</v>
      </c>
      <c r="D121" s="289" t="s">
        <v>1058</v>
      </c>
      <c r="E121" s="289"/>
      <c r="F121" s="23"/>
      <c r="G121" s="323"/>
    </row>
    <row r="122" spans="2:7" x14ac:dyDescent="0.3">
      <c r="B122" s="32"/>
      <c r="C122" s="107" t="s">
        <v>1050</v>
      </c>
      <c r="D122" s="289" t="s">
        <v>490</v>
      </c>
      <c r="E122" s="289"/>
      <c r="F122" s="23"/>
      <c r="G122" s="323"/>
    </row>
    <row r="123" spans="2:7" x14ac:dyDescent="0.3">
      <c r="B123" s="34"/>
      <c r="C123" s="107" t="s">
        <v>1051</v>
      </c>
      <c r="D123" s="289" t="s">
        <v>1059</v>
      </c>
      <c r="E123" s="289"/>
      <c r="F123" s="23"/>
      <c r="G123" s="323"/>
    </row>
    <row r="124" spans="2:7" x14ac:dyDescent="0.3">
      <c r="B124" s="35" t="s">
        <v>491</v>
      </c>
      <c r="C124" s="241" t="s">
        <v>492</v>
      </c>
      <c r="D124" s="31"/>
      <c r="E124" s="31"/>
      <c r="F124" s="30"/>
      <c r="G124" s="322"/>
    </row>
    <row r="125" spans="2:7" x14ac:dyDescent="0.3">
      <c r="B125" s="32"/>
      <c r="C125" s="107" t="s">
        <v>1060</v>
      </c>
      <c r="D125" s="289" t="s">
        <v>493</v>
      </c>
      <c r="E125" s="289"/>
      <c r="F125" s="23"/>
      <c r="G125" s="323"/>
    </row>
    <row r="126" spans="2:7" x14ac:dyDescent="0.3">
      <c r="B126" s="102"/>
      <c r="C126" s="107" t="s">
        <v>1061</v>
      </c>
      <c r="D126" s="289" t="s">
        <v>494</v>
      </c>
      <c r="E126" s="289"/>
      <c r="F126" s="23"/>
      <c r="G126" s="323"/>
    </row>
    <row r="127" spans="2:7" x14ac:dyDescent="0.3">
      <c r="B127" s="102"/>
      <c r="C127" s="107" t="s">
        <v>1062</v>
      </c>
      <c r="D127" s="289" t="s">
        <v>495</v>
      </c>
      <c r="E127" s="289"/>
      <c r="F127" s="23"/>
      <c r="G127" s="323"/>
    </row>
    <row r="128" spans="2:7" x14ac:dyDescent="0.3">
      <c r="B128" s="102"/>
      <c r="C128" s="107" t="s">
        <v>1063</v>
      </c>
      <c r="D128" s="289" t="s">
        <v>1072</v>
      </c>
      <c r="E128" s="289"/>
      <c r="F128" s="23"/>
      <c r="G128" s="323"/>
    </row>
    <row r="129" spans="2:7" x14ac:dyDescent="0.3">
      <c r="B129" s="32"/>
      <c r="C129" s="107" t="s">
        <v>1064</v>
      </c>
      <c r="D129" s="289" t="s">
        <v>1073</v>
      </c>
      <c r="E129" s="289"/>
      <c r="F129" s="23"/>
      <c r="G129" s="323"/>
    </row>
    <row r="130" spans="2:7" x14ac:dyDescent="0.3">
      <c r="B130" s="32"/>
      <c r="C130" s="107" t="s">
        <v>1065</v>
      </c>
      <c r="D130" s="289" t="s">
        <v>1074</v>
      </c>
      <c r="E130" s="289"/>
      <c r="F130" s="23"/>
      <c r="G130" s="323"/>
    </row>
    <row r="131" spans="2:7" x14ac:dyDescent="0.3">
      <c r="B131" s="32"/>
      <c r="C131" s="107" t="s">
        <v>1066</v>
      </c>
      <c r="D131" s="289" t="s">
        <v>1075</v>
      </c>
      <c r="E131" s="289"/>
      <c r="F131" s="23"/>
      <c r="G131" s="323"/>
    </row>
    <row r="132" spans="2:7" x14ac:dyDescent="0.3">
      <c r="B132" s="32"/>
      <c r="C132" s="107" t="s">
        <v>1067</v>
      </c>
      <c r="D132" s="289" t="s">
        <v>1076</v>
      </c>
      <c r="E132" s="289"/>
      <c r="F132" s="23"/>
      <c r="G132" s="323"/>
    </row>
    <row r="133" spans="2:7" x14ac:dyDescent="0.3">
      <c r="B133" s="32"/>
      <c r="C133" s="107" t="s">
        <v>1068</v>
      </c>
      <c r="D133" s="289" t="s">
        <v>1077</v>
      </c>
      <c r="E133" s="289"/>
      <c r="F133" s="23"/>
      <c r="G133" s="323"/>
    </row>
    <row r="134" spans="2:7" x14ac:dyDescent="0.3">
      <c r="B134" s="32"/>
      <c r="C134" s="107" t="s">
        <v>1069</v>
      </c>
      <c r="D134" s="289" t="s">
        <v>1078</v>
      </c>
      <c r="E134" s="289"/>
      <c r="F134" s="23"/>
      <c r="G134" s="323"/>
    </row>
    <row r="135" spans="2:7" x14ac:dyDescent="0.3">
      <c r="B135" s="32"/>
      <c r="C135" s="286" t="s">
        <v>1070</v>
      </c>
      <c r="D135" s="289" t="s">
        <v>1079</v>
      </c>
      <c r="E135" s="289"/>
      <c r="F135" s="23"/>
      <c r="G135" s="323"/>
    </row>
    <row r="136" spans="2:7" ht="15" thickBot="1" x14ac:dyDescent="0.35">
      <c r="B136" s="33"/>
      <c r="C136" s="108" t="s">
        <v>1071</v>
      </c>
      <c r="D136" s="284" t="s">
        <v>1080</v>
      </c>
      <c r="E136" s="284"/>
      <c r="F136" s="285"/>
      <c r="G136" s="324"/>
    </row>
    <row r="137" spans="2:7" ht="15.6" thickTop="1" thickBot="1" x14ac:dyDescent="0.35"/>
    <row r="138" spans="2:7" ht="16.8" thickTop="1" x14ac:dyDescent="0.3">
      <c r="B138" s="45" t="s">
        <v>496</v>
      </c>
      <c r="C138" s="240" t="s">
        <v>497</v>
      </c>
      <c r="D138" s="47"/>
      <c r="E138" s="47"/>
      <c r="F138" s="46"/>
      <c r="G138" s="321"/>
    </row>
    <row r="139" spans="2:7" x14ac:dyDescent="0.3">
      <c r="B139" s="44" t="s">
        <v>498</v>
      </c>
      <c r="C139" s="241" t="s">
        <v>499</v>
      </c>
      <c r="D139" s="40"/>
      <c r="E139" s="40"/>
      <c r="F139" s="39"/>
      <c r="G139" s="322"/>
    </row>
    <row r="140" spans="2:7" x14ac:dyDescent="0.3">
      <c r="B140" s="41"/>
      <c r="C140" s="107" t="s">
        <v>1081</v>
      </c>
      <c r="D140" s="289" t="s">
        <v>500</v>
      </c>
      <c r="E140" s="289"/>
      <c r="F140" s="23"/>
      <c r="G140" s="323"/>
    </row>
    <row r="141" spans="2:7" x14ac:dyDescent="0.3">
      <c r="B141" s="102"/>
      <c r="C141" s="107" t="s">
        <v>1082</v>
      </c>
      <c r="D141" s="289" t="s">
        <v>501</v>
      </c>
      <c r="E141" s="289"/>
      <c r="F141" s="23"/>
      <c r="G141" s="323"/>
    </row>
    <row r="142" spans="2:7" x14ac:dyDescent="0.3">
      <c r="B142" s="102"/>
      <c r="C142" s="107" t="s">
        <v>1083</v>
      </c>
      <c r="D142" s="289" t="s">
        <v>502</v>
      </c>
      <c r="E142" s="289"/>
      <c r="F142" s="23"/>
      <c r="G142" s="323"/>
    </row>
    <row r="143" spans="2:7" x14ac:dyDescent="0.3">
      <c r="B143" s="102"/>
      <c r="C143" s="107" t="s">
        <v>1084</v>
      </c>
      <c r="D143" s="289" t="s">
        <v>1606</v>
      </c>
      <c r="E143" s="289"/>
      <c r="F143" s="23"/>
      <c r="G143" s="323"/>
    </row>
    <row r="144" spans="2:7" x14ac:dyDescent="0.3">
      <c r="B144" s="41"/>
      <c r="C144" s="107" t="s">
        <v>1085</v>
      </c>
      <c r="D144" s="289" t="s">
        <v>1607</v>
      </c>
      <c r="E144" s="289"/>
      <c r="F144" s="23"/>
      <c r="G144" s="323"/>
    </row>
    <row r="145" spans="2:7" x14ac:dyDescent="0.3">
      <c r="B145" s="41"/>
      <c r="C145" s="107" t="s">
        <v>1086</v>
      </c>
      <c r="D145" s="289" t="s">
        <v>1608</v>
      </c>
      <c r="E145" s="289"/>
      <c r="F145" s="23"/>
      <c r="G145" s="323"/>
    </row>
    <row r="146" spans="2:7" x14ac:dyDescent="0.3">
      <c r="B146" s="41"/>
      <c r="C146" s="107" t="s">
        <v>1087</v>
      </c>
      <c r="D146" s="289" t="s">
        <v>1609</v>
      </c>
      <c r="E146" s="289"/>
      <c r="F146" s="23"/>
      <c r="G146" s="323"/>
    </row>
    <row r="147" spans="2:7" x14ac:dyDescent="0.3">
      <c r="B147" s="41"/>
      <c r="C147" s="107" t="s">
        <v>1088</v>
      </c>
      <c r="D147" s="289" t="s">
        <v>1610</v>
      </c>
      <c r="E147" s="289"/>
      <c r="F147" s="23"/>
      <c r="G147" s="323"/>
    </row>
    <row r="148" spans="2:7" x14ac:dyDescent="0.3">
      <c r="B148" s="41"/>
      <c r="C148" s="107" t="s">
        <v>1089</v>
      </c>
      <c r="D148" s="289" t="s">
        <v>1611</v>
      </c>
      <c r="E148" s="289"/>
      <c r="F148" s="23"/>
      <c r="G148" s="323"/>
    </row>
    <row r="149" spans="2:7" x14ac:dyDescent="0.3">
      <c r="B149" s="41"/>
      <c r="C149" s="107" t="s">
        <v>1090</v>
      </c>
      <c r="D149" s="289" t="s">
        <v>1612</v>
      </c>
      <c r="E149" s="289"/>
      <c r="F149" s="23"/>
      <c r="G149" s="323"/>
    </row>
    <row r="150" spans="2:7" x14ac:dyDescent="0.3">
      <c r="B150" s="41"/>
      <c r="C150" s="107" t="s">
        <v>1091</v>
      </c>
      <c r="D150" s="289" t="s">
        <v>1613</v>
      </c>
      <c r="E150" s="289"/>
      <c r="F150" s="23"/>
      <c r="G150" s="323"/>
    </row>
    <row r="151" spans="2:7" x14ac:dyDescent="0.3">
      <c r="B151" s="43"/>
      <c r="C151" s="107" t="s">
        <v>1092</v>
      </c>
      <c r="D151" s="289" t="s">
        <v>1614</v>
      </c>
      <c r="E151" s="289"/>
      <c r="F151" s="23"/>
      <c r="G151" s="323"/>
    </row>
    <row r="152" spans="2:7" x14ac:dyDescent="0.3">
      <c r="B152" s="44" t="s">
        <v>503</v>
      </c>
      <c r="C152" s="241" t="s">
        <v>504</v>
      </c>
      <c r="D152" s="40"/>
      <c r="E152" s="40"/>
      <c r="F152" s="39"/>
      <c r="G152" s="322"/>
    </row>
    <row r="153" spans="2:7" x14ac:dyDescent="0.3">
      <c r="B153" s="41"/>
      <c r="C153" s="107" t="s">
        <v>1093</v>
      </c>
      <c r="D153" s="289" t="s">
        <v>1105</v>
      </c>
      <c r="E153" s="289"/>
      <c r="F153" s="23"/>
      <c r="G153" s="323"/>
    </row>
    <row r="154" spans="2:7" x14ac:dyDescent="0.3">
      <c r="B154" s="41"/>
      <c r="C154" s="107" t="s">
        <v>1094</v>
      </c>
      <c r="D154" s="289" t="s">
        <v>1106</v>
      </c>
      <c r="E154" s="289"/>
      <c r="F154" s="23"/>
      <c r="G154" s="323"/>
    </row>
    <row r="155" spans="2:7" x14ac:dyDescent="0.3">
      <c r="B155" s="102"/>
      <c r="C155" s="107" t="s">
        <v>1095</v>
      </c>
      <c r="D155" s="289" t="s">
        <v>1107</v>
      </c>
      <c r="E155" s="289"/>
      <c r="F155" s="23"/>
      <c r="G155" s="323"/>
    </row>
    <row r="156" spans="2:7" x14ac:dyDescent="0.3">
      <c r="B156" s="102"/>
      <c r="C156" s="107" t="s">
        <v>1096</v>
      </c>
      <c r="D156" s="289" t="s">
        <v>1108</v>
      </c>
      <c r="E156" s="289"/>
      <c r="F156" s="23"/>
      <c r="G156" s="323"/>
    </row>
    <row r="157" spans="2:7" x14ac:dyDescent="0.3">
      <c r="B157" s="102"/>
      <c r="C157" s="107" t="s">
        <v>1097</v>
      </c>
      <c r="D157" s="289" t="s">
        <v>1109</v>
      </c>
      <c r="E157" s="289"/>
      <c r="F157" s="23"/>
      <c r="G157" s="323"/>
    </row>
    <row r="158" spans="2:7" x14ac:dyDescent="0.3">
      <c r="B158" s="41"/>
      <c r="C158" s="107" t="s">
        <v>1098</v>
      </c>
      <c r="D158" s="289" t="s">
        <v>1110</v>
      </c>
      <c r="E158" s="289"/>
      <c r="F158" s="23"/>
      <c r="G158" s="323"/>
    </row>
    <row r="159" spans="2:7" x14ac:dyDescent="0.3">
      <c r="B159" s="41"/>
      <c r="C159" s="107" t="s">
        <v>1099</v>
      </c>
      <c r="D159" s="289" t="s">
        <v>1111</v>
      </c>
      <c r="E159" s="289"/>
      <c r="F159" s="23"/>
      <c r="G159" s="323"/>
    </row>
    <row r="160" spans="2:7" x14ac:dyDescent="0.3">
      <c r="B160" s="41"/>
      <c r="C160" s="107" t="s">
        <v>1100</v>
      </c>
      <c r="D160" s="289" t="s">
        <v>1112</v>
      </c>
      <c r="E160" s="289"/>
      <c r="F160" s="23"/>
      <c r="G160" s="323"/>
    </row>
    <row r="161" spans="2:7" x14ac:dyDescent="0.3">
      <c r="B161" s="41"/>
      <c r="C161" s="107" t="s">
        <v>1101</v>
      </c>
      <c r="D161" s="289" t="s">
        <v>1113</v>
      </c>
      <c r="E161" s="289"/>
      <c r="F161" s="23"/>
      <c r="G161" s="323"/>
    </row>
    <row r="162" spans="2:7" x14ac:dyDescent="0.3">
      <c r="B162" s="41"/>
      <c r="C162" s="107" t="s">
        <v>1102</v>
      </c>
      <c r="D162" s="289" t="s">
        <v>1114</v>
      </c>
      <c r="E162" s="289"/>
      <c r="F162" s="23"/>
      <c r="G162" s="323"/>
    </row>
    <row r="163" spans="2:7" x14ac:dyDescent="0.3">
      <c r="B163" s="41"/>
      <c r="C163" s="107" t="s">
        <v>1103</v>
      </c>
      <c r="D163" s="289" t="s">
        <v>505</v>
      </c>
      <c r="E163" s="289"/>
      <c r="F163" s="23"/>
      <c r="G163" s="323"/>
    </row>
    <row r="164" spans="2:7" x14ac:dyDescent="0.3">
      <c r="B164" s="43"/>
      <c r="C164" s="107" t="s">
        <v>1104</v>
      </c>
      <c r="D164" s="289" t="s">
        <v>1115</v>
      </c>
      <c r="E164" s="289"/>
      <c r="F164" s="23"/>
      <c r="G164" s="323"/>
    </row>
    <row r="165" spans="2:7" x14ac:dyDescent="0.3">
      <c r="B165" s="44" t="s">
        <v>506</v>
      </c>
      <c r="C165" s="241" t="s">
        <v>507</v>
      </c>
      <c r="D165" s="40"/>
      <c r="E165" s="40"/>
      <c r="F165" s="39"/>
      <c r="G165" s="322"/>
    </row>
    <row r="166" spans="2:7" x14ac:dyDescent="0.3">
      <c r="B166" s="41"/>
      <c r="C166" s="107" t="s">
        <v>1116</v>
      </c>
      <c r="D166" s="289" t="s">
        <v>508</v>
      </c>
      <c r="E166" s="289"/>
      <c r="F166" s="23"/>
      <c r="G166" s="323"/>
    </row>
    <row r="167" spans="2:7" x14ac:dyDescent="0.3">
      <c r="B167" s="41"/>
      <c r="C167" s="107" t="s">
        <v>1117</v>
      </c>
      <c r="D167" s="289" t="s">
        <v>509</v>
      </c>
      <c r="E167" s="289"/>
      <c r="F167" s="23"/>
      <c r="G167" s="323"/>
    </row>
    <row r="168" spans="2:7" x14ac:dyDescent="0.3">
      <c r="B168" s="102"/>
      <c r="C168" s="107" t="s">
        <v>1118</v>
      </c>
      <c r="D168" s="289" t="s">
        <v>510</v>
      </c>
      <c r="E168" s="289"/>
      <c r="F168" s="23"/>
      <c r="G168" s="323"/>
    </row>
    <row r="169" spans="2:7" x14ac:dyDescent="0.3">
      <c r="B169" s="102"/>
      <c r="C169" s="107" t="s">
        <v>1119</v>
      </c>
      <c r="D169" s="289" t="s">
        <v>1128</v>
      </c>
      <c r="E169" s="289"/>
      <c r="F169" s="23"/>
      <c r="G169" s="323"/>
    </row>
    <row r="170" spans="2:7" x14ac:dyDescent="0.3">
      <c r="B170" s="102"/>
      <c r="C170" s="107" t="s">
        <v>1120</v>
      </c>
      <c r="D170" s="289" t="s">
        <v>1129</v>
      </c>
      <c r="E170" s="289"/>
      <c r="F170" s="23"/>
      <c r="G170" s="323"/>
    </row>
    <row r="171" spans="2:7" x14ac:dyDescent="0.3">
      <c r="B171" s="41"/>
      <c r="C171" s="107" t="s">
        <v>1121</v>
      </c>
      <c r="D171" s="289" t="s">
        <v>1130</v>
      </c>
      <c r="E171" s="289"/>
      <c r="F171" s="23"/>
      <c r="G171" s="323"/>
    </row>
    <row r="172" spans="2:7" x14ac:dyDescent="0.3">
      <c r="B172" s="41"/>
      <c r="C172" s="107" t="s">
        <v>1122</v>
      </c>
      <c r="D172" s="289" t="s">
        <v>1131</v>
      </c>
      <c r="E172" s="289"/>
      <c r="F172" s="23"/>
      <c r="G172" s="323"/>
    </row>
    <row r="173" spans="2:7" x14ac:dyDescent="0.3">
      <c r="B173" s="41"/>
      <c r="C173" s="107" t="s">
        <v>1123</v>
      </c>
      <c r="D173" s="289" t="s">
        <v>1132</v>
      </c>
      <c r="E173" s="289"/>
      <c r="F173" s="23"/>
      <c r="G173" s="323"/>
    </row>
    <row r="174" spans="2:7" x14ac:dyDescent="0.3">
      <c r="B174" s="41"/>
      <c r="C174" s="107" t="s">
        <v>1124</v>
      </c>
      <c r="D174" s="289" t="s">
        <v>1133</v>
      </c>
      <c r="E174" s="289"/>
      <c r="F174" s="23"/>
      <c r="G174" s="323"/>
    </row>
    <row r="175" spans="2:7" x14ac:dyDescent="0.3">
      <c r="B175" s="41"/>
      <c r="C175" s="107" t="s">
        <v>1125</v>
      </c>
      <c r="D175" s="289" t="s">
        <v>1134</v>
      </c>
      <c r="E175" s="289"/>
      <c r="F175" s="23"/>
      <c r="G175" s="323"/>
    </row>
    <row r="176" spans="2:7" x14ac:dyDescent="0.3">
      <c r="B176" s="41"/>
      <c r="C176" s="107" t="s">
        <v>1126</v>
      </c>
      <c r="D176" s="289" t="s">
        <v>511</v>
      </c>
      <c r="E176" s="289"/>
      <c r="F176" s="23"/>
      <c r="G176" s="323"/>
    </row>
    <row r="177" spans="2:7" x14ac:dyDescent="0.3">
      <c r="B177" s="43"/>
      <c r="C177" s="107" t="s">
        <v>1127</v>
      </c>
      <c r="D177" s="289" t="s">
        <v>1135</v>
      </c>
      <c r="E177" s="289"/>
      <c r="F177" s="23"/>
      <c r="G177" s="323"/>
    </row>
    <row r="178" spans="2:7" x14ac:dyDescent="0.3">
      <c r="B178" s="44" t="s">
        <v>512</v>
      </c>
      <c r="C178" s="241" t="s">
        <v>513</v>
      </c>
      <c r="D178" s="40"/>
      <c r="E178" s="40"/>
      <c r="F178" s="39"/>
      <c r="G178" s="322"/>
    </row>
    <row r="179" spans="2:7" x14ac:dyDescent="0.3">
      <c r="B179" s="41"/>
      <c r="C179" s="107" t="s">
        <v>1136</v>
      </c>
      <c r="D179" s="289" t="s">
        <v>514</v>
      </c>
      <c r="E179" s="289"/>
      <c r="F179" s="23"/>
      <c r="G179" s="323"/>
    </row>
    <row r="180" spans="2:7" x14ac:dyDescent="0.3">
      <c r="B180" s="41"/>
      <c r="C180" s="107" t="s">
        <v>1137</v>
      </c>
      <c r="D180" s="289" t="s">
        <v>515</v>
      </c>
      <c r="E180" s="289"/>
      <c r="F180" s="23"/>
      <c r="G180" s="323"/>
    </row>
    <row r="181" spans="2:7" x14ac:dyDescent="0.3">
      <c r="B181" s="41"/>
      <c r="C181" s="107" t="s">
        <v>1138</v>
      </c>
      <c r="D181" s="289" t="s">
        <v>516</v>
      </c>
      <c r="E181" s="289"/>
      <c r="F181" s="23"/>
      <c r="G181" s="323"/>
    </row>
    <row r="182" spans="2:7" x14ac:dyDescent="0.3">
      <c r="B182" s="102"/>
      <c r="C182" s="107" t="s">
        <v>1139</v>
      </c>
      <c r="D182" s="289" t="s">
        <v>1160</v>
      </c>
      <c r="E182" s="289"/>
      <c r="F182" s="23"/>
      <c r="G182" s="323"/>
    </row>
    <row r="183" spans="2:7" x14ac:dyDescent="0.3">
      <c r="B183" s="102"/>
      <c r="C183" s="107" t="s">
        <v>1140</v>
      </c>
      <c r="D183" s="289" t="s">
        <v>1161</v>
      </c>
      <c r="E183" s="289"/>
      <c r="F183" s="23"/>
      <c r="G183" s="323"/>
    </row>
    <row r="184" spans="2:7" x14ac:dyDescent="0.3">
      <c r="B184" s="102"/>
      <c r="C184" s="107" t="s">
        <v>1141</v>
      </c>
      <c r="D184" s="289" t="s">
        <v>1162</v>
      </c>
      <c r="E184" s="289"/>
      <c r="F184" s="23"/>
      <c r="G184" s="323"/>
    </row>
    <row r="185" spans="2:7" x14ac:dyDescent="0.3">
      <c r="B185" s="41"/>
      <c r="C185" s="107" t="s">
        <v>1142</v>
      </c>
      <c r="D185" s="289" t="s">
        <v>1163</v>
      </c>
      <c r="E185" s="289"/>
      <c r="F185" s="23"/>
      <c r="G185" s="323"/>
    </row>
    <row r="186" spans="2:7" x14ac:dyDescent="0.3">
      <c r="B186" s="41"/>
      <c r="C186" s="107" t="s">
        <v>1143</v>
      </c>
      <c r="D186" s="289" t="s">
        <v>1164</v>
      </c>
      <c r="E186" s="289"/>
      <c r="F186" s="23"/>
      <c r="G186" s="323"/>
    </row>
    <row r="187" spans="2:7" x14ac:dyDescent="0.3">
      <c r="B187" s="41"/>
      <c r="C187" s="107" t="s">
        <v>1144</v>
      </c>
      <c r="D187" s="289" t="s">
        <v>1165</v>
      </c>
      <c r="E187" s="289"/>
      <c r="F187" s="23"/>
      <c r="G187" s="323"/>
    </row>
    <row r="188" spans="2:7" x14ac:dyDescent="0.3">
      <c r="B188" s="41"/>
      <c r="C188" s="107" t="s">
        <v>1145</v>
      </c>
      <c r="D188" s="289" t="s">
        <v>1166</v>
      </c>
      <c r="E188" s="289"/>
      <c r="F188" s="23"/>
      <c r="G188" s="323"/>
    </row>
    <row r="189" spans="2:7" x14ac:dyDescent="0.3">
      <c r="B189" s="41"/>
      <c r="C189" s="107" t="s">
        <v>1146</v>
      </c>
      <c r="D189" s="289" t="s">
        <v>517</v>
      </c>
      <c r="E189" s="289"/>
      <c r="F189" s="23"/>
      <c r="G189" s="323"/>
    </row>
    <row r="190" spans="2:7" x14ac:dyDescent="0.3">
      <c r="B190" s="43"/>
      <c r="C190" s="107" t="s">
        <v>1147</v>
      </c>
      <c r="D190" s="289" t="s">
        <v>1167</v>
      </c>
      <c r="E190" s="289"/>
      <c r="F190" s="23"/>
      <c r="G190" s="323"/>
    </row>
    <row r="191" spans="2:7" x14ac:dyDescent="0.3">
      <c r="B191" s="44" t="s">
        <v>518</v>
      </c>
      <c r="C191" s="241" t="s">
        <v>519</v>
      </c>
      <c r="D191" s="40"/>
      <c r="E191" s="40"/>
      <c r="F191" s="39"/>
      <c r="G191" s="322"/>
    </row>
    <row r="192" spans="2:7" x14ac:dyDescent="0.3">
      <c r="B192" s="41"/>
      <c r="C192" s="107" t="s">
        <v>1148</v>
      </c>
      <c r="D192" s="289" t="s">
        <v>520</v>
      </c>
      <c r="E192" s="289"/>
      <c r="F192" s="23"/>
      <c r="G192" s="323"/>
    </row>
    <row r="193" spans="2:7" x14ac:dyDescent="0.3">
      <c r="B193" s="41"/>
      <c r="C193" s="107" t="s">
        <v>1149</v>
      </c>
      <c r="D193" s="289" t="s">
        <v>521</v>
      </c>
      <c r="E193" s="289"/>
      <c r="F193" s="23"/>
      <c r="G193" s="323"/>
    </row>
    <row r="194" spans="2:7" x14ac:dyDescent="0.3">
      <c r="B194" s="102"/>
      <c r="C194" s="107" t="s">
        <v>1150</v>
      </c>
      <c r="D194" s="289" t="s">
        <v>522</v>
      </c>
      <c r="E194" s="289"/>
      <c r="F194" s="23"/>
      <c r="G194" s="323"/>
    </row>
    <row r="195" spans="2:7" x14ac:dyDescent="0.3">
      <c r="B195" s="102"/>
      <c r="C195" s="107" t="s">
        <v>1151</v>
      </c>
      <c r="D195" s="289" t="s">
        <v>1168</v>
      </c>
      <c r="E195" s="289"/>
      <c r="F195" s="23"/>
      <c r="G195" s="323"/>
    </row>
    <row r="196" spans="2:7" x14ac:dyDescent="0.3">
      <c r="B196" s="102"/>
      <c r="C196" s="107" t="s">
        <v>1152</v>
      </c>
      <c r="D196" s="289" t="s">
        <v>1169</v>
      </c>
      <c r="E196" s="289"/>
      <c r="F196" s="23"/>
      <c r="G196" s="323"/>
    </row>
    <row r="197" spans="2:7" x14ac:dyDescent="0.3">
      <c r="B197" s="41"/>
      <c r="C197" s="107" t="s">
        <v>1153</v>
      </c>
      <c r="D197" s="289" t="s">
        <v>1170</v>
      </c>
      <c r="E197" s="289"/>
      <c r="F197" s="23"/>
      <c r="G197" s="323"/>
    </row>
    <row r="198" spans="2:7" x14ac:dyDescent="0.3">
      <c r="B198" s="41"/>
      <c r="C198" s="107" t="s">
        <v>1154</v>
      </c>
      <c r="D198" s="289" t="s">
        <v>1171</v>
      </c>
      <c r="E198" s="289"/>
      <c r="F198" s="23"/>
      <c r="G198" s="323"/>
    </row>
    <row r="199" spans="2:7" x14ac:dyDescent="0.3">
      <c r="B199" s="41"/>
      <c r="C199" s="107" t="s">
        <v>1155</v>
      </c>
      <c r="D199" s="289" t="s">
        <v>1172</v>
      </c>
      <c r="E199" s="289"/>
      <c r="F199" s="23"/>
      <c r="G199" s="323"/>
    </row>
    <row r="200" spans="2:7" x14ac:dyDescent="0.3">
      <c r="B200" s="41"/>
      <c r="C200" s="107" t="s">
        <v>1156</v>
      </c>
      <c r="D200" s="289" t="s">
        <v>1173</v>
      </c>
      <c r="E200" s="289"/>
      <c r="F200" s="23"/>
      <c r="G200" s="323"/>
    </row>
    <row r="201" spans="2:7" x14ac:dyDescent="0.3">
      <c r="B201" s="41"/>
      <c r="C201" s="107" t="s">
        <v>1157</v>
      </c>
      <c r="D201" s="289" t="s">
        <v>1174</v>
      </c>
      <c r="E201" s="289"/>
      <c r="F201" s="23"/>
      <c r="G201" s="323"/>
    </row>
    <row r="202" spans="2:7" x14ac:dyDescent="0.3">
      <c r="B202" s="41"/>
      <c r="C202" s="107" t="s">
        <v>1158</v>
      </c>
      <c r="D202" s="289" t="s">
        <v>523</v>
      </c>
      <c r="E202" s="289"/>
      <c r="F202" s="23"/>
      <c r="G202" s="323"/>
    </row>
    <row r="203" spans="2:7" x14ac:dyDescent="0.3">
      <c r="B203" s="43"/>
      <c r="C203" s="107" t="s">
        <v>1159</v>
      </c>
      <c r="D203" s="289" t="s">
        <v>1175</v>
      </c>
      <c r="E203" s="289"/>
      <c r="F203" s="23"/>
      <c r="G203" s="323"/>
    </row>
    <row r="204" spans="2:7" x14ac:dyDescent="0.3">
      <c r="B204" s="44" t="s">
        <v>524</v>
      </c>
      <c r="C204" s="241" t="s">
        <v>525</v>
      </c>
      <c r="D204" s="40"/>
      <c r="E204" s="40"/>
      <c r="F204" s="39"/>
      <c r="G204" s="322"/>
    </row>
    <row r="205" spans="2:7" x14ac:dyDescent="0.3">
      <c r="B205" s="41"/>
      <c r="C205" s="107" t="s">
        <v>1176</v>
      </c>
      <c r="D205" s="289" t="s">
        <v>526</v>
      </c>
      <c r="E205" s="289"/>
      <c r="F205" s="23"/>
      <c r="G205" s="323"/>
    </row>
    <row r="206" spans="2:7" x14ac:dyDescent="0.3">
      <c r="B206" s="41"/>
      <c r="C206" s="107" t="s">
        <v>1177</v>
      </c>
      <c r="D206" s="289" t="s">
        <v>527</v>
      </c>
      <c r="E206" s="289"/>
      <c r="F206" s="23"/>
      <c r="G206" s="323"/>
    </row>
    <row r="207" spans="2:7" x14ac:dyDescent="0.3">
      <c r="B207" s="102"/>
      <c r="C207" s="107" t="s">
        <v>1178</v>
      </c>
      <c r="D207" s="289" t="s">
        <v>528</v>
      </c>
      <c r="E207" s="289"/>
      <c r="F207" s="23"/>
      <c r="G207" s="323"/>
    </row>
    <row r="208" spans="2:7" x14ac:dyDescent="0.3">
      <c r="B208" s="102"/>
      <c r="C208" s="107" t="s">
        <v>1179</v>
      </c>
      <c r="D208" s="289" t="s">
        <v>1188</v>
      </c>
      <c r="E208" s="289"/>
      <c r="F208" s="23"/>
      <c r="G208" s="323"/>
    </row>
    <row r="209" spans="2:7" x14ac:dyDescent="0.3">
      <c r="B209" s="102"/>
      <c r="C209" s="107" t="s">
        <v>1180</v>
      </c>
      <c r="D209" s="289" t="s">
        <v>1189</v>
      </c>
      <c r="E209" s="289"/>
      <c r="F209" s="23"/>
      <c r="G209" s="323"/>
    </row>
    <row r="210" spans="2:7" x14ac:dyDescent="0.3">
      <c r="B210" s="41"/>
      <c r="C210" s="107" t="s">
        <v>1181</v>
      </c>
      <c r="D210" s="289" t="s">
        <v>1190</v>
      </c>
      <c r="E210" s="289"/>
      <c r="F210" s="23"/>
      <c r="G210" s="323"/>
    </row>
    <row r="211" spans="2:7" x14ac:dyDescent="0.3">
      <c r="B211" s="41"/>
      <c r="C211" s="107" t="s">
        <v>1182</v>
      </c>
      <c r="D211" s="289" t="s">
        <v>1191</v>
      </c>
      <c r="E211" s="289"/>
      <c r="F211" s="23"/>
      <c r="G211" s="323"/>
    </row>
    <row r="212" spans="2:7" x14ac:dyDescent="0.3">
      <c r="B212" s="41"/>
      <c r="C212" s="107" t="s">
        <v>1183</v>
      </c>
      <c r="D212" s="289" t="s">
        <v>1192</v>
      </c>
      <c r="E212" s="289"/>
      <c r="F212" s="23"/>
      <c r="G212" s="323"/>
    </row>
    <row r="213" spans="2:7" x14ac:dyDescent="0.3">
      <c r="B213" s="41"/>
      <c r="C213" s="107" t="s">
        <v>1184</v>
      </c>
      <c r="D213" s="289" t="s">
        <v>1193</v>
      </c>
      <c r="E213" s="289"/>
      <c r="F213" s="23"/>
      <c r="G213" s="323"/>
    </row>
    <row r="214" spans="2:7" x14ac:dyDescent="0.3">
      <c r="B214" s="41"/>
      <c r="C214" s="107" t="s">
        <v>1185</v>
      </c>
      <c r="D214" s="289" t="s">
        <v>1194</v>
      </c>
      <c r="E214" s="289"/>
      <c r="F214" s="23"/>
      <c r="G214" s="323"/>
    </row>
    <row r="215" spans="2:7" x14ac:dyDescent="0.3">
      <c r="B215" s="41"/>
      <c r="C215" s="286" t="s">
        <v>1186</v>
      </c>
      <c r="D215" s="289" t="s">
        <v>529</v>
      </c>
      <c r="E215" s="289"/>
      <c r="F215" s="23"/>
      <c r="G215" s="323"/>
    </row>
    <row r="216" spans="2:7" ht="15" thickBot="1" x14ac:dyDescent="0.35">
      <c r="B216" s="42"/>
      <c r="C216" s="108" t="s">
        <v>1187</v>
      </c>
      <c r="D216" s="284" t="s">
        <v>1195</v>
      </c>
      <c r="E216" s="284"/>
      <c r="F216" s="285"/>
      <c r="G216" s="324"/>
    </row>
    <row r="217" spans="2:7" ht="15.6" thickTop="1" thickBot="1" x14ac:dyDescent="0.35"/>
    <row r="218" spans="2:7" ht="16.8" thickTop="1" x14ac:dyDescent="0.3">
      <c r="B218" s="57" t="s">
        <v>530</v>
      </c>
      <c r="C218" s="240" t="s">
        <v>531</v>
      </c>
      <c r="D218" s="59"/>
      <c r="E218" s="59"/>
      <c r="F218" s="58"/>
      <c r="G218" s="321"/>
    </row>
    <row r="219" spans="2:7" x14ac:dyDescent="0.3">
      <c r="B219" s="56" t="s">
        <v>532</v>
      </c>
      <c r="C219" s="241" t="s">
        <v>531</v>
      </c>
      <c r="D219" s="49"/>
      <c r="E219" s="49"/>
      <c r="F219" s="48"/>
      <c r="G219" s="322"/>
    </row>
    <row r="220" spans="2:7" x14ac:dyDescent="0.3">
      <c r="B220" s="50"/>
      <c r="C220" s="107" t="s">
        <v>1196</v>
      </c>
      <c r="D220" s="289" t="s">
        <v>1208</v>
      </c>
      <c r="E220" s="289"/>
      <c r="F220" s="23"/>
      <c r="G220" s="323"/>
    </row>
    <row r="221" spans="2:7" x14ac:dyDescent="0.3">
      <c r="B221" s="50"/>
      <c r="C221" s="107" t="s">
        <v>1197</v>
      </c>
      <c r="D221" s="289" t="s">
        <v>1209</v>
      </c>
      <c r="E221" s="289"/>
      <c r="F221" s="23"/>
      <c r="G221" s="323"/>
    </row>
    <row r="222" spans="2:7" x14ac:dyDescent="0.3">
      <c r="B222" s="102"/>
      <c r="C222" s="107" t="s">
        <v>1198</v>
      </c>
      <c r="D222" s="289" t="s">
        <v>1210</v>
      </c>
      <c r="E222" s="289"/>
      <c r="F222" s="23"/>
      <c r="G222" s="323"/>
    </row>
    <row r="223" spans="2:7" x14ac:dyDescent="0.3">
      <c r="B223" s="102"/>
      <c r="C223" s="107" t="s">
        <v>1199</v>
      </c>
      <c r="D223" s="289" t="s">
        <v>1211</v>
      </c>
      <c r="E223" s="289"/>
      <c r="F223" s="23"/>
      <c r="G223" s="323"/>
    </row>
    <row r="224" spans="2:7" x14ac:dyDescent="0.3">
      <c r="B224" s="102"/>
      <c r="C224" s="107" t="s">
        <v>1200</v>
      </c>
      <c r="D224" s="289" t="s">
        <v>1212</v>
      </c>
      <c r="E224" s="289"/>
      <c r="F224" s="23"/>
      <c r="G224" s="323"/>
    </row>
    <row r="225" spans="2:7" x14ac:dyDescent="0.3">
      <c r="B225" s="50"/>
      <c r="C225" s="107" t="s">
        <v>1201</v>
      </c>
      <c r="D225" s="289" t="s">
        <v>1213</v>
      </c>
      <c r="E225" s="289"/>
      <c r="F225" s="23"/>
      <c r="G225" s="323"/>
    </row>
    <row r="226" spans="2:7" x14ac:dyDescent="0.3">
      <c r="B226" s="50"/>
      <c r="C226" s="107" t="s">
        <v>1202</v>
      </c>
      <c r="D226" s="289" t="s">
        <v>1214</v>
      </c>
      <c r="E226" s="289"/>
      <c r="F226" s="23"/>
      <c r="G226" s="323"/>
    </row>
    <row r="227" spans="2:7" x14ac:dyDescent="0.3">
      <c r="B227" s="50"/>
      <c r="C227" s="107" t="s">
        <v>1203</v>
      </c>
      <c r="D227" s="289" t="s">
        <v>1215</v>
      </c>
      <c r="E227" s="289"/>
      <c r="F227" s="23"/>
      <c r="G227" s="323"/>
    </row>
    <row r="228" spans="2:7" x14ac:dyDescent="0.3">
      <c r="B228" s="50"/>
      <c r="C228" s="107" t="s">
        <v>1204</v>
      </c>
      <c r="D228" s="289" t="s">
        <v>1216</v>
      </c>
      <c r="E228" s="289"/>
      <c r="F228" s="23"/>
      <c r="G228" s="323"/>
    </row>
    <row r="229" spans="2:7" x14ac:dyDescent="0.3">
      <c r="B229" s="50"/>
      <c r="C229" s="107" t="s">
        <v>1205</v>
      </c>
      <c r="D229" s="289" t="s">
        <v>1217</v>
      </c>
      <c r="E229" s="289"/>
      <c r="F229" s="23"/>
      <c r="G229" s="323"/>
    </row>
    <row r="230" spans="2:7" x14ac:dyDescent="0.3">
      <c r="B230" s="50"/>
      <c r="C230" s="286" t="s">
        <v>1206</v>
      </c>
      <c r="D230" s="289" t="s">
        <v>1218</v>
      </c>
      <c r="E230" s="289"/>
      <c r="F230" s="23"/>
      <c r="G230" s="323"/>
    </row>
    <row r="231" spans="2:7" ht="15" thickBot="1" x14ac:dyDescent="0.35">
      <c r="B231" s="51"/>
      <c r="C231" s="108" t="s">
        <v>1207</v>
      </c>
      <c r="D231" s="284" t="s">
        <v>1219</v>
      </c>
      <c r="E231" s="284"/>
      <c r="F231" s="285"/>
      <c r="G231" s="324"/>
    </row>
    <row r="232" spans="2:7" ht="15.6" thickTop="1" thickBot="1" x14ac:dyDescent="0.35">
      <c r="B232" s="52"/>
      <c r="C232" s="76"/>
      <c r="D232" s="53"/>
      <c r="E232" s="54"/>
      <c r="F232" s="55"/>
      <c r="G232" s="326"/>
    </row>
    <row r="233" spans="2:7" ht="16.8" thickTop="1" x14ac:dyDescent="0.3">
      <c r="B233" s="57" t="s">
        <v>533</v>
      </c>
      <c r="C233" s="240" t="s">
        <v>534</v>
      </c>
      <c r="D233" s="59"/>
      <c r="E233" s="59"/>
      <c r="F233" s="58"/>
      <c r="G233" s="321"/>
    </row>
    <row r="234" spans="2:7" x14ac:dyDescent="0.3">
      <c r="B234" s="56" t="s">
        <v>535</v>
      </c>
      <c r="C234" s="241" t="s">
        <v>534</v>
      </c>
      <c r="D234" s="49"/>
      <c r="E234" s="49"/>
      <c r="F234" s="48"/>
      <c r="G234" s="322"/>
    </row>
    <row r="235" spans="2:7" x14ac:dyDescent="0.3">
      <c r="B235" s="50"/>
      <c r="C235" s="107" t="s">
        <v>1220</v>
      </c>
      <c r="D235" s="21" t="s">
        <v>536</v>
      </c>
      <c r="E235" s="21"/>
      <c r="F235" s="22"/>
      <c r="G235" s="323"/>
    </row>
    <row r="236" spans="2:7" x14ac:dyDescent="0.3">
      <c r="B236" s="102"/>
      <c r="C236" s="107" t="s">
        <v>1221</v>
      </c>
      <c r="D236" s="289" t="s">
        <v>537</v>
      </c>
      <c r="E236" s="289"/>
      <c r="F236" s="23"/>
      <c r="G236" s="323"/>
    </row>
    <row r="237" spans="2:7" x14ac:dyDescent="0.3">
      <c r="B237" s="102"/>
      <c r="C237" s="107" t="s">
        <v>1222</v>
      </c>
      <c r="D237" s="289" t="s">
        <v>538</v>
      </c>
      <c r="E237" s="289"/>
      <c r="F237" s="23"/>
      <c r="G237" s="323"/>
    </row>
    <row r="238" spans="2:7" x14ac:dyDescent="0.3">
      <c r="B238" s="102"/>
      <c r="C238" s="107" t="s">
        <v>1223</v>
      </c>
      <c r="D238" s="289" t="s">
        <v>1232</v>
      </c>
      <c r="E238" s="289"/>
      <c r="F238" s="23"/>
      <c r="G238" s="323"/>
    </row>
    <row r="239" spans="2:7" x14ac:dyDescent="0.3">
      <c r="B239" s="50"/>
      <c r="C239" s="107" t="s">
        <v>1224</v>
      </c>
      <c r="D239" s="289" t="s">
        <v>1233</v>
      </c>
      <c r="E239" s="289"/>
      <c r="F239" s="23"/>
      <c r="G239" s="323"/>
    </row>
    <row r="240" spans="2:7" x14ac:dyDescent="0.3">
      <c r="B240" s="50"/>
      <c r="C240" s="107" t="s">
        <v>1225</v>
      </c>
      <c r="D240" s="289" t="s">
        <v>1234</v>
      </c>
      <c r="E240" s="289"/>
      <c r="F240" s="23"/>
      <c r="G240" s="323"/>
    </row>
    <row r="241" spans="2:7" x14ac:dyDescent="0.3">
      <c r="B241" s="50"/>
      <c r="C241" s="107" t="s">
        <v>1226</v>
      </c>
      <c r="D241" s="289" t="s">
        <v>1235</v>
      </c>
      <c r="E241" s="289"/>
      <c r="F241" s="23"/>
      <c r="G241" s="323"/>
    </row>
    <row r="242" spans="2:7" x14ac:dyDescent="0.3">
      <c r="B242" s="50"/>
      <c r="C242" s="107" t="s">
        <v>1227</v>
      </c>
      <c r="D242" s="289" t="s">
        <v>1236</v>
      </c>
      <c r="E242" s="289"/>
      <c r="F242" s="23"/>
      <c r="G242" s="323"/>
    </row>
    <row r="243" spans="2:7" x14ac:dyDescent="0.3">
      <c r="B243" s="50"/>
      <c r="C243" s="107" t="s">
        <v>1228</v>
      </c>
      <c r="D243" s="289" t="s">
        <v>1237</v>
      </c>
      <c r="E243" s="289"/>
      <c r="F243" s="23"/>
      <c r="G243" s="323"/>
    </row>
    <row r="244" spans="2:7" x14ac:dyDescent="0.3">
      <c r="B244" s="50"/>
      <c r="C244" s="107" t="s">
        <v>1229</v>
      </c>
      <c r="D244" s="289" t="s">
        <v>1238</v>
      </c>
      <c r="E244" s="289"/>
      <c r="F244" s="23"/>
      <c r="G244" s="323"/>
    </row>
    <row r="245" spans="2:7" x14ac:dyDescent="0.3">
      <c r="B245" s="50"/>
      <c r="C245" s="286" t="s">
        <v>1230</v>
      </c>
      <c r="D245" s="289" t="s">
        <v>1239</v>
      </c>
      <c r="E245" s="289"/>
      <c r="F245" s="23"/>
      <c r="G245" s="323"/>
    </row>
    <row r="246" spans="2:7" ht="15" thickBot="1" x14ac:dyDescent="0.35">
      <c r="B246" s="51"/>
      <c r="C246" s="108" t="s">
        <v>1231</v>
      </c>
      <c r="D246" s="284" t="s">
        <v>1240</v>
      </c>
      <c r="E246" s="284"/>
      <c r="F246" s="285"/>
      <c r="G246" s="324"/>
    </row>
    <row r="247" spans="2:7" ht="15.6" thickTop="1" thickBot="1" x14ac:dyDescent="0.35">
      <c r="B247" s="52"/>
      <c r="C247" s="76"/>
      <c r="D247" s="53"/>
      <c r="E247" s="54"/>
      <c r="F247" s="55"/>
      <c r="G247" s="326"/>
    </row>
    <row r="248" spans="2:7" ht="16.8" thickTop="1" x14ac:dyDescent="0.3">
      <c r="B248" s="57" t="s">
        <v>539</v>
      </c>
      <c r="C248" s="240" t="s">
        <v>540</v>
      </c>
      <c r="D248" s="59"/>
      <c r="E248" s="59"/>
      <c r="F248" s="58"/>
      <c r="G248" s="321"/>
    </row>
    <row r="249" spans="2:7" x14ac:dyDescent="0.3">
      <c r="B249" s="56" t="s">
        <v>541</v>
      </c>
      <c r="C249" s="241" t="s">
        <v>540</v>
      </c>
      <c r="D249" s="290"/>
      <c r="E249" s="290"/>
      <c r="F249" s="291"/>
      <c r="G249" s="322"/>
    </row>
    <row r="250" spans="2:7" x14ac:dyDescent="0.3">
      <c r="B250" s="50"/>
      <c r="C250" s="107" t="s">
        <v>1241</v>
      </c>
      <c r="D250" s="289" t="s">
        <v>1253</v>
      </c>
      <c r="E250" s="289"/>
      <c r="F250" s="23"/>
      <c r="G250" s="323"/>
    </row>
    <row r="251" spans="2:7" x14ac:dyDescent="0.3">
      <c r="B251" s="50"/>
      <c r="C251" s="107" t="s">
        <v>1242</v>
      </c>
      <c r="D251" s="289" t="s">
        <v>542</v>
      </c>
      <c r="E251" s="289"/>
      <c r="F251" s="23"/>
      <c r="G251" s="323"/>
    </row>
    <row r="252" spans="2:7" x14ac:dyDescent="0.3">
      <c r="B252" s="102"/>
      <c r="C252" s="107" t="s">
        <v>1243</v>
      </c>
      <c r="D252" s="289" t="s">
        <v>543</v>
      </c>
      <c r="E252" s="289"/>
      <c r="F252" s="23"/>
      <c r="G252" s="323"/>
    </row>
    <row r="253" spans="2:7" x14ac:dyDescent="0.3">
      <c r="B253" s="102"/>
      <c r="C253" s="107" t="s">
        <v>1244</v>
      </c>
      <c r="D253" s="289" t="s">
        <v>1254</v>
      </c>
      <c r="E253" s="289"/>
      <c r="F253" s="23"/>
      <c r="G253" s="323"/>
    </row>
    <row r="254" spans="2:7" x14ac:dyDescent="0.3">
      <c r="B254" s="102"/>
      <c r="C254" s="107" t="s">
        <v>1245</v>
      </c>
      <c r="D254" s="289" t="s">
        <v>1255</v>
      </c>
      <c r="E254" s="289"/>
      <c r="F254" s="23"/>
      <c r="G254" s="323"/>
    </row>
    <row r="255" spans="2:7" x14ac:dyDescent="0.3">
      <c r="B255" s="50"/>
      <c r="C255" s="107" t="s">
        <v>1246</v>
      </c>
      <c r="D255" s="289" t="s">
        <v>1256</v>
      </c>
      <c r="E255" s="289"/>
      <c r="F255" s="23"/>
      <c r="G255" s="323"/>
    </row>
    <row r="256" spans="2:7" x14ac:dyDescent="0.3">
      <c r="B256" s="50"/>
      <c r="C256" s="107" t="s">
        <v>1247</v>
      </c>
      <c r="D256" s="289" t="s">
        <v>1257</v>
      </c>
      <c r="E256" s="289"/>
      <c r="F256" s="23"/>
      <c r="G256" s="323"/>
    </row>
    <row r="257" spans="2:7" x14ac:dyDescent="0.3">
      <c r="B257" s="50"/>
      <c r="C257" s="107" t="s">
        <v>1248</v>
      </c>
      <c r="D257" s="289" t="s">
        <v>1258</v>
      </c>
      <c r="E257" s="289"/>
      <c r="F257" s="23"/>
      <c r="G257" s="323"/>
    </row>
    <row r="258" spans="2:7" x14ac:dyDescent="0.3">
      <c r="B258" s="50"/>
      <c r="C258" s="107" t="s">
        <v>1249</v>
      </c>
      <c r="D258" s="289" t="s">
        <v>1259</v>
      </c>
      <c r="E258" s="289"/>
      <c r="F258" s="23"/>
      <c r="G258" s="323"/>
    </row>
    <row r="259" spans="2:7" x14ac:dyDescent="0.3">
      <c r="B259" s="50"/>
      <c r="C259" s="107" t="s">
        <v>1250</v>
      </c>
      <c r="D259" s="289" t="s">
        <v>1260</v>
      </c>
      <c r="E259" s="289"/>
      <c r="F259" s="23"/>
      <c r="G259" s="323"/>
    </row>
    <row r="260" spans="2:7" x14ac:dyDescent="0.3">
      <c r="B260" s="50"/>
      <c r="C260" s="286" t="s">
        <v>1251</v>
      </c>
      <c r="D260" s="289" t="s">
        <v>1261</v>
      </c>
      <c r="E260" s="289"/>
      <c r="F260" s="23"/>
      <c r="G260" s="323"/>
    </row>
    <row r="261" spans="2:7" ht="15" thickBot="1" x14ac:dyDescent="0.35">
      <c r="B261" s="51"/>
      <c r="C261" s="108" t="s">
        <v>1252</v>
      </c>
      <c r="D261" s="284" t="s">
        <v>1262</v>
      </c>
      <c r="E261" s="284"/>
      <c r="F261" s="285"/>
      <c r="G261" s="324"/>
    </row>
    <row r="262" spans="2:7" ht="15.6" thickTop="1" thickBot="1" x14ac:dyDescent="0.35"/>
    <row r="263" spans="2:7" ht="16.8" thickTop="1" x14ac:dyDescent="0.3">
      <c r="B263" s="67" t="s">
        <v>544</v>
      </c>
      <c r="C263" s="240" t="s">
        <v>545</v>
      </c>
      <c r="D263" s="69"/>
      <c r="E263" s="69"/>
      <c r="F263" s="68"/>
      <c r="G263" s="321"/>
    </row>
    <row r="264" spans="2:7" x14ac:dyDescent="0.3">
      <c r="B264" s="66" t="s">
        <v>546</v>
      </c>
      <c r="C264" s="241" t="s">
        <v>545</v>
      </c>
      <c r="D264" s="61"/>
      <c r="E264" s="61"/>
      <c r="F264" s="60"/>
      <c r="G264" s="322"/>
    </row>
    <row r="265" spans="2:7" x14ac:dyDescent="0.3">
      <c r="B265" s="62"/>
      <c r="C265" s="107" t="s">
        <v>1263</v>
      </c>
      <c r="D265" s="289" t="s">
        <v>1275</v>
      </c>
      <c r="E265" s="289"/>
      <c r="F265" s="23"/>
      <c r="G265" s="323"/>
    </row>
    <row r="266" spans="2:7" x14ac:dyDescent="0.3">
      <c r="B266" s="62"/>
      <c r="C266" s="107" t="s">
        <v>1264</v>
      </c>
      <c r="D266" s="289" t="s">
        <v>547</v>
      </c>
      <c r="E266" s="289"/>
      <c r="F266" s="23"/>
      <c r="G266" s="323"/>
    </row>
    <row r="267" spans="2:7" x14ac:dyDescent="0.3">
      <c r="B267" s="62"/>
      <c r="C267" s="107" t="s">
        <v>1265</v>
      </c>
      <c r="D267" s="289" t="s">
        <v>548</v>
      </c>
      <c r="E267" s="289"/>
      <c r="F267" s="23"/>
      <c r="G267" s="323"/>
    </row>
    <row r="268" spans="2:7" x14ac:dyDescent="0.3">
      <c r="B268" s="102"/>
      <c r="C268" s="107" t="s">
        <v>1266</v>
      </c>
      <c r="D268" s="289" t="s">
        <v>1276</v>
      </c>
      <c r="E268" s="289"/>
      <c r="F268" s="23"/>
      <c r="G268" s="323"/>
    </row>
    <row r="269" spans="2:7" x14ac:dyDescent="0.3">
      <c r="B269" s="102"/>
      <c r="C269" s="107" t="s">
        <v>1267</v>
      </c>
      <c r="D269" s="289" t="s">
        <v>1277</v>
      </c>
      <c r="E269" s="289"/>
      <c r="F269" s="23"/>
      <c r="G269" s="323"/>
    </row>
    <row r="270" spans="2:7" x14ac:dyDescent="0.3">
      <c r="B270" s="102"/>
      <c r="C270" s="107" t="s">
        <v>1268</v>
      </c>
      <c r="D270" s="289" t="s">
        <v>1278</v>
      </c>
      <c r="E270" s="289"/>
      <c r="F270" s="23"/>
      <c r="G270" s="323"/>
    </row>
    <row r="271" spans="2:7" x14ac:dyDescent="0.3">
      <c r="B271" s="62"/>
      <c r="C271" s="107" t="s">
        <v>1269</v>
      </c>
      <c r="D271" s="289" t="s">
        <v>1279</v>
      </c>
      <c r="E271" s="289"/>
      <c r="F271" s="23"/>
      <c r="G271" s="323"/>
    </row>
    <row r="272" spans="2:7" x14ac:dyDescent="0.3">
      <c r="B272" s="62"/>
      <c r="C272" s="107" t="s">
        <v>1270</v>
      </c>
      <c r="D272" s="289" t="s">
        <v>1280</v>
      </c>
      <c r="E272" s="289"/>
      <c r="F272" s="23"/>
      <c r="G272" s="323"/>
    </row>
    <row r="273" spans="2:7" x14ac:dyDescent="0.3">
      <c r="B273" s="62"/>
      <c r="C273" s="107" t="s">
        <v>1271</v>
      </c>
      <c r="D273" s="289" t="s">
        <v>1281</v>
      </c>
      <c r="E273" s="289"/>
      <c r="F273" s="23"/>
      <c r="G273" s="323"/>
    </row>
    <row r="274" spans="2:7" x14ac:dyDescent="0.3">
      <c r="B274" s="62"/>
      <c r="C274" s="107" t="s">
        <v>1272</v>
      </c>
      <c r="D274" s="289" t="s">
        <v>1282</v>
      </c>
      <c r="E274" s="289"/>
      <c r="F274" s="23"/>
      <c r="G274" s="323"/>
    </row>
    <row r="275" spans="2:7" x14ac:dyDescent="0.3">
      <c r="B275" s="62"/>
      <c r="C275" s="286" t="s">
        <v>1273</v>
      </c>
      <c r="D275" s="289" t="s">
        <v>549</v>
      </c>
      <c r="E275" s="289"/>
      <c r="F275" s="23"/>
      <c r="G275" s="323"/>
    </row>
    <row r="276" spans="2:7" ht="15" thickBot="1" x14ac:dyDescent="0.35">
      <c r="B276" s="63"/>
      <c r="C276" s="108" t="s">
        <v>1274</v>
      </c>
      <c r="D276" s="284" t="s">
        <v>1283</v>
      </c>
      <c r="E276" s="284"/>
      <c r="F276" s="285"/>
      <c r="G276" s="324"/>
    </row>
    <row r="277" spans="2:7" ht="15.6" thickTop="1" thickBot="1" x14ac:dyDescent="0.35">
      <c r="B277" s="64"/>
      <c r="C277" s="76"/>
      <c r="D277" s="65"/>
      <c r="E277" s="54"/>
      <c r="F277" s="55"/>
      <c r="G277" s="326"/>
    </row>
    <row r="278" spans="2:7" ht="16.8" thickTop="1" x14ac:dyDescent="0.3">
      <c r="B278" s="67" t="s">
        <v>550</v>
      </c>
      <c r="C278" s="240" t="s">
        <v>551</v>
      </c>
      <c r="D278" s="69"/>
      <c r="E278" s="69"/>
      <c r="F278" s="68"/>
      <c r="G278" s="321"/>
    </row>
    <row r="279" spans="2:7" x14ac:dyDescent="0.3">
      <c r="B279" s="66" t="s">
        <v>552</v>
      </c>
      <c r="C279" s="241" t="s">
        <v>551</v>
      </c>
      <c r="D279" s="61"/>
      <c r="E279" s="61"/>
      <c r="F279" s="60"/>
      <c r="G279" s="322"/>
    </row>
    <row r="280" spans="2:7" x14ac:dyDescent="0.3">
      <c r="B280" s="62"/>
      <c r="C280" s="107" t="s">
        <v>1284</v>
      </c>
      <c r="D280" s="289" t="s">
        <v>1296</v>
      </c>
      <c r="E280" s="289"/>
      <c r="F280" s="23"/>
      <c r="G280" s="323"/>
    </row>
    <row r="281" spans="2:7" x14ac:dyDescent="0.3">
      <c r="B281" s="62"/>
      <c r="C281" s="107" t="s">
        <v>1285</v>
      </c>
      <c r="D281" s="289" t="s">
        <v>1297</v>
      </c>
      <c r="E281" s="289"/>
      <c r="F281" s="23"/>
      <c r="G281" s="323"/>
    </row>
    <row r="282" spans="2:7" x14ac:dyDescent="0.3">
      <c r="B282" s="62"/>
      <c r="C282" s="107" t="s">
        <v>1286</v>
      </c>
      <c r="D282" s="289" t="s">
        <v>1298</v>
      </c>
      <c r="E282" s="289"/>
      <c r="F282" s="23"/>
      <c r="G282" s="323"/>
    </row>
    <row r="283" spans="2:7" x14ac:dyDescent="0.3">
      <c r="B283" s="102"/>
      <c r="C283" s="107" t="s">
        <v>1287</v>
      </c>
      <c r="D283" s="289" t="s">
        <v>1299</v>
      </c>
      <c r="E283" s="289"/>
      <c r="F283" s="23"/>
      <c r="G283" s="323"/>
    </row>
    <row r="284" spans="2:7" x14ac:dyDescent="0.3">
      <c r="B284" s="102"/>
      <c r="C284" s="107" t="s">
        <v>1288</v>
      </c>
      <c r="D284" s="289" t="s">
        <v>1300</v>
      </c>
      <c r="E284" s="289"/>
      <c r="F284" s="23"/>
      <c r="G284" s="323"/>
    </row>
    <row r="285" spans="2:7" x14ac:dyDescent="0.3">
      <c r="B285" s="102"/>
      <c r="C285" s="107" t="s">
        <v>1289</v>
      </c>
      <c r="D285" s="289" t="s">
        <v>1301</v>
      </c>
      <c r="E285" s="289"/>
      <c r="F285" s="23"/>
      <c r="G285" s="323"/>
    </row>
    <row r="286" spans="2:7" x14ac:dyDescent="0.3">
      <c r="B286" s="62"/>
      <c r="C286" s="107" t="s">
        <v>1290</v>
      </c>
      <c r="D286" s="289" t="s">
        <v>1302</v>
      </c>
      <c r="E286" s="289"/>
      <c r="F286" s="23"/>
      <c r="G286" s="323"/>
    </row>
    <row r="287" spans="2:7" x14ac:dyDescent="0.3">
      <c r="B287" s="62"/>
      <c r="C287" s="107" t="s">
        <v>1291</v>
      </c>
      <c r="D287" s="289" t="s">
        <v>1303</v>
      </c>
      <c r="E287" s="289"/>
      <c r="F287" s="23"/>
      <c r="G287" s="323"/>
    </row>
    <row r="288" spans="2:7" x14ac:dyDescent="0.3">
      <c r="B288" s="62"/>
      <c r="C288" s="107" t="s">
        <v>1292</v>
      </c>
      <c r="D288" s="289" t="s">
        <v>1304</v>
      </c>
      <c r="E288" s="289"/>
      <c r="F288" s="23"/>
      <c r="G288" s="323"/>
    </row>
    <row r="289" spans="2:7" x14ac:dyDescent="0.3">
      <c r="B289" s="62"/>
      <c r="C289" s="107" t="s">
        <v>1293</v>
      </c>
      <c r="D289" s="289" t="s">
        <v>1305</v>
      </c>
      <c r="E289" s="289"/>
      <c r="F289" s="23"/>
      <c r="G289" s="323"/>
    </row>
    <row r="290" spans="2:7" x14ac:dyDescent="0.3">
      <c r="B290" s="62"/>
      <c r="C290" s="286" t="s">
        <v>1294</v>
      </c>
      <c r="D290" s="289" t="s">
        <v>553</v>
      </c>
      <c r="E290" s="289"/>
      <c r="F290" s="23"/>
      <c r="G290" s="323"/>
    </row>
    <row r="291" spans="2:7" ht="15" thickBot="1" x14ac:dyDescent="0.35">
      <c r="B291" s="63"/>
      <c r="C291" s="108" t="s">
        <v>1295</v>
      </c>
      <c r="D291" s="284" t="s">
        <v>1306</v>
      </c>
      <c r="E291" s="284"/>
      <c r="F291" s="285"/>
      <c r="G291" s="324"/>
    </row>
    <row r="292" spans="2:7" ht="15.6" thickTop="1" thickBot="1" x14ac:dyDescent="0.35">
      <c r="B292" s="64"/>
      <c r="C292" s="76"/>
      <c r="D292" s="65"/>
      <c r="E292" s="54"/>
      <c r="F292" s="55"/>
      <c r="G292" s="326"/>
    </row>
    <row r="293" spans="2:7" ht="16.8" thickTop="1" x14ac:dyDescent="0.3">
      <c r="B293" s="67" t="s">
        <v>554</v>
      </c>
      <c r="C293" s="240" t="s">
        <v>555</v>
      </c>
      <c r="D293" s="69"/>
      <c r="E293" s="69"/>
      <c r="F293" s="68"/>
      <c r="G293" s="321"/>
    </row>
    <row r="294" spans="2:7" x14ac:dyDescent="0.3">
      <c r="B294" s="66" t="s">
        <v>556</v>
      </c>
      <c r="C294" s="241" t="s">
        <v>555</v>
      </c>
      <c r="D294" s="61"/>
      <c r="E294" s="61"/>
      <c r="F294" s="60"/>
      <c r="G294" s="322"/>
    </row>
    <row r="295" spans="2:7" x14ac:dyDescent="0.3">
      <c r="B295" s="62"/>
      <c r="C295" s="107" t="s">
        <v>1307</v>
      </c>
      <c r="D295" s="289" t="s">
        <v>557</v>
      </c>
      <c r="E295" s="289"/>
      <c r="F295" s="23"/>
      <c r="G295" s="323"/>
    </row>
    <row r="296" spans="2:7" x14ac:dyDescent="0.3">
      <c r="B296" s="62"/>
      <c r="C296" s="107" t="s">
        <v>1308</v>
      </c>
      <c r="D296" s="289" t="s">
        <v>558</v>
      </c>
      <c r="E296" s="289"/>
      <c r="F296" s="23"/>
      <c r="G296" s="323"/>
    </row>
    <row r="297" spans="2:7" x14ac:dyDescent="0.3">
      <c r="B297" s="62"/>
      <c r="C297" s="107" t="s">
        <v>1309</v>
      </c>
      <c r="D297" s="289" t="s">
        <v>559</v>
      </c>
      <c r="E297" s="289"/>
      <c r="F297" s="23"/>
      <c r="G297" s="323"/>
    </row>
    <row r="298" spans="2:7" x14ac:dyDescent="0.3">
      <c r="B298" s="102"/>
      <c r="C298" s="107" t="s">
        <v>1310</v>
      </c>
      <c r="D298" s="289" t="s">
        <v>1319</v>
      </c>
      <c r="E298" s="289"/>
      <c r="F298" s="23"/>
      <c r="G298" s="323"/>
    </row>
    <row r="299" spans="2:7" x14ac:dyDescent="0.3">
      <c r="B299" s="102"/>
      <c r="C299" s="107" t="s">
        <v>1311</v>
      </c>
      <c r="D299" s="289" t="s">
        <v>1320</v>
      </c>
      <c r="E299" s="289"/>
      <c r="F299" s="23"/>
      <c r="G299" s="323"/>
    </row>
    <row r="300" spans="2:7" x14ac:dyDescent="0.3">
      <c r="B300" s="102"/>
      <c r="C300" s="107" t="s">
        <v>1312</v>
      </c>
      <c r="D300" s="289" t="s">
        <v>1321</v>
      </c>
      <c r="E300" s="289"/>
      <c r="F300" s="23"/>
      <c r="G300" s="323"/>
    </row>
    <row r="301" spans="2:7" x14ac:dyDescent="0.3">
      <c r="B301" s="62"/>
      <c r="C301" s="107" t="s">
        <v>1313</v>
      </c>
      <c r="D301" s="289" t="s">
        <v>1322</v>
      </c>
      <c r="E301" s="289"/>
      <c r="F301" s="23"/>
      <c r="G301" s="323"/>
    </row>
    <row r="302" spans="2:7" x14ac:dyDescent="0.3">
      <c r="B302" s="62"/>
      <c r="C302" s="107" t="s">
        <v>1314</v>
      </c>
      <c r="D302" s="289" t="s">
        <v>1323</v>
      </c>
      <c r="E302" s="289"/>
      <c r="F302" s="23"/>
      <c r="G302" s="323"/>
    </row>
    <row r="303" spans="2:7" x14ac:dyDescent="0.3">
      <c r="B303" s="62"/>
      <c r="C303" s="107" t="s">
        <v>1315</v>
      </c>
      <c r="D303" s="289" t="s">
        <v>1324</v>
      </c>
      <c r="E303" s="289"/>
      <c r="F303" s="23"/>
      <c r="G303" s="323"/>
    </row>
    <row r="304" spans="2:7" x14ac:dyDescent="0.3">
      <c r="B304" s="62"/>
      <c r="C304" s="107" t="s">
        <v>1316</v>
      </c>
      <c r="D304" s="289" t="s">
        <v>1325</v>
      </c>
      <c r="E304" s="289"/>
      <c r="F304" s="23"/>
      <c r="G304" s="323"/>
    </row>
    <row r="305" spans="2:7" x14ac:dyDescent="0.3">
      <c r="B305" s="62"/>
      <c r="C305" s="286" t="s">
        <v>1317</v>
      </c>
      <c r="D305" s="289" t="s">
        <v>1326</v>
      </c>
      <c r="E305" s="289"/>
      <c r="F305" s="23"/>
      <c r="G305" s="323"/>
    </row>
    <row r="306" spans="2:7" ht="15" thickBot="1" x14ac:dyDescent="0.35">
      <c r="B306" s="63"/>
      <c r="C306" s="108" t="s">
        <v>1318</v>
      </c>
      <c r="D306" s="284" t="s">
        <v>1327</v>
      </c>
      <c r="E306" s="284"/>
      <c r="F306" s="285"/>
      <c r="G306" s="324"/>
    </row>
    <row r="307" spans="2:7" ht="15.6" thickTop="1" thickBot="1" x14ac:dyDescent="0.35"/>
    <row r="308" spans="2:7" ht="16.8" thickTop="1" x14ac:dyDescent="0.3">
      <c r="B308" s="82" t="s">
        <v>560</v>
      </c>
      <c r="C308" s="240" t="s">
        <v>561</v>
      </c>
      <c r="D308" s="84"/>
      <c r="E308" s="84"/>
      <c r="F308" s="83"/>
      <c r="G308" s="321"/>
    </row>
    <row r="309" spans="2:7" x14ac:dyDescent="0.3">
      <c r="B309" s="81" t="s">
        <v>562</v>
      </c>
      <c r="C309" s="241" t="s">
        <v>561</v>
      </c>
      <c r="D309" s="71"/>
      <c r="E309" s="71"/>
      <c r="F309" s="70"/>
      <c r="G309" s="322"/>
    </row>
    <row r="310" spans="2:7" x14ac:dyDescent="0.3">
      <c r="B310" s="72"/>
      <c r="C310" s="107" t="s">
        <v>1328</v>
      </c>
      <c r="D310" s="289" t="s">
        <v>563</v>
      </c>
      <c r="E310" s="289"/>
      <c r="F310" s="23"/>
      <c r="G310" s="323"/>
    </row>
    <row r="311" spans="2:7" x14ac:dyDescent="0.3">
      <c r="B311" s="72"/>
      <c r="C311" s="107" t="s">
        <v>1329</v>
      </c>
      <c r="D311" s="289" t="s">
        <v>564</v>
      </c>
      <c r="E311" s="289"/>
      <c r="F311" s="23"/>
      <c r="G311" s="323"/>
    </row>
    <row r="312" spans="2:7" x14ac:dyDescent="0.3">
      <c r="B312" s="102"/>
      <c r="C312" s="107" t="s">
        <v>1330</v>
      </c>
      <c r="D312" s="289" t="s">
        <v>565</v>
      </c>
      <c r="E312" s="289"/>
      <c r="F312" s="23"/>
      <c r="G312" s="323"/>
    </row>
    <row r="313" spans="2:7" x14ac:dyDescent="0.3">
      <c r="B313" s="102"/>
      <c r="C313" s="107" t="s">
        <v>1331</v>
      </c>
      <c r="D313" s="289" t="s">
        <v>1340</v>
      </c>
      <c r="E313" s="289"/>
      <c r="F313" s="23"/>
      <c r="G313" s="323"/>
    </row>
    <row r="314" spans="2:7" x14ac:dyDescent="0.3">
      <c r="B314" s="102"/>
      <c r="C314" s="107" t="s">
        <v>1332</v>
      </c>
      <c r="D314" s="289" t="s">
        <v>1341</v>
      </c>
      <c r="E314" s="289"/>
      <c r="F314" s="23"/>
      <c r="G314" s="323"/>
    </row>
    <row r="315" spans="2:7" x14ac:dyDescent="0.3">
      <c r="B315" s="72"/>
      <c r="C315" s="107" t="s">
        <v>1333</v>
      </c>
      <c r="D315" s="289" t="s">
        <v>1342</v>
      </c>
      <c r="E315" s="289"/>
      <c r="F315" s="23"/>
      <c r="G315" s="323"/>
    </row>
    <row r="316" spans="2:7" x14ac:dyDescent="0.3">
      <c r="B316" s="72"/>
      <c r="C316" s="107" t="s">
        <v>1334</v>
      </c>
      <c r="D316" s="289" t="s">
        <v>1343</v>
      </c>
      <c r="E316" s="289"/>
      <c r="F316" s="23"/>
      <c r="G316" s="323"/>
    </row>
    <row r="317" spans="2:7" x14ac:dyDescent="0.3">
      <c r="B317" s="72"/>
      <c r="C317" s="107" t="s">
        <v>1335</v>
      </c>
      <c r="D317" s="289" t="s">
        <v>1344</v>
      </c>
      <c r="E317" s="289"/>
      <c r="F317" s="23"/>
      <c r="G317" s="323"/>
    </row>
    <row r="318" spans="2:7" x14ac:dyDescent="0.3">
      <c r="B318" s="72"/>
      <c r="C318" s="107" t="s">
        <v>1336</v>
      </c>
      <c r="D318" s="289" t="s">
        <v>1345</v>
      </c>
      <c r="E318" s="289"/>
      <c r="F318" s="23"/>
      <c r="G318" s="323"/>
    </row>
    <row r="319" spans="2:7" x14ac:dyDescent="0.3">
      <c r="B319" s="72"/>
      <c r="C319" s="107" t="s">
        <v>1337</v>
      </c>
      <c r="D319" s="289" t="s">
        <v>1346</v>
      </c>
      <c r="E319" s="289"/>
      <c r="F319" s="23"/>
      <c r="G319" s="323"/>
    </row>
    <row r="320" spans="2:7" x14ac:dyDescent="0.3">
      <c r="B320" s="72"/>
      <c r="C320" s="286" t="s">
        <v>1338</v>
      </c>
      <c r="D320" s="289" t="s">
        <v>566</v>
      </c>
      <c r="E320" s="289"/>
      <c r="F320" s="23"/>
      <c r="G320" s="323"/>
    </row>
    <row r="321" spans="2:7" ht="15" thickBot="1" x14ac:dyDescent="0.35">
      <c r="B321" s="73"/>
      <c r="C321" s="108" t="s">
        <v>1339</v>
      </c>
      <c r="D321" s="284" t="s">
        <v>1347</v>
      </c>
      <c r="E321" s="284"/>
      <c r="F321" s="285"/>
      <c r="G321" s="324"/>
    </row>
    <row r="322" spans="2:7" ht="15.6" thickTop="1" thickBot="1" x14ac:dyDescent="0.35">
      <c r="B322" s="75"/>
      <c r="C322" s="76"/>
      <c r="D322" s="76"/>
      <c r="E322" s="54"/>
      <c r="F322" s="55"/>
      <c r="G322" s="326"/>
    </row>
    <row r="323" spans="2:7" ht="16.8" thickTop="1" x14ac:dyDescent="0.3">
      <c r="B323" s="82" t="s">
        <v>567</v>
      </c>
      <c r="C323" s="240" t="s">
        <v>568</v>
      </c>
      <c r="D323" s="84"/>
      <c r="E323" s="84"/>
      <c r="F323" s="83"/>
      <c r="G323" s="321"/>
    </row>
    <row r="324" spans="2:7" x14ac:dyDescent="0.3">
      <c r="B324" s="81" t="s">
        <v>569</v>
      </c>
      <c r="C324" s="241" t="s">
        <v>568</v>
      </c>
      <c r="D324" s="71"/>
      <c r="E324" s="71"/>
      <c r="F324" s="70"/>
      <c r="G324" s="322"/>
    </row>
    <row r="325" spans="2:7" x14ac:dyDescent="0.3">
      <c r="B325" s="72"/>
      <c r="C325" s="107" t="s">
        <v>1348</v>
      </c>
      <c r="D325" s="289" t="s">
        <v>570</v>
      </c>
      <c r="E325" s="289"/>
      <c r="F325" s="23"/>
      <c r="G325" s="323"/>
    </row>
    <row r="326" spans="2:7" x14ac:dyDescent="0.3">
      <c r="B326" s="72"/>
      <c r="C326" s="107" t="s">
        <v>1349</v>
      </c>
      <c r="D326" s="289" t="s">
        <v>571</v>
      </c>
      <c r="E326" s="289"/>
      <c r="F326" s="23"/>
      <c r="G326" s="323"/>
    </row>
    <row r="327" spans="2:7" x14ac:dyDescent="0.3">
      <c r="B327" s="72"/>
      <c r="C327" s="107" t="s">
        <v>1350</v>
      </c>
      <c r="D327" s="289" t="s">
        <v>572</v>
      </c>
      <c r="E327" s="289"/>
      <c r="F327" s="23"/>
      <c r="G327" s="323"/>
    </row>
    <row r="328" spans="2:7" x14ac:dyDescent="0.3">
      <c r="B328" s="102"/>
      <c r="C328" s="107" t="s">
        <v>1351</v>
      </c>
      <c r="D328" s="289" t="s">
        <v>1360</v>
      </c>
      <c r="E328" s="289"/>
      <c r="F328" s="23"/>
      <c r="G328" s="323"/>
    </row>
    <row r="329" spans="2:7" x14ac:dyDescent="0.3">
      <c r="B329" s="102"/>
      <c r="C329" s="107" t="s">
        <v>1352</v>
      </c>
      <c r="D329" s="289" t="s">
        <v>1361</v>
      </c>
      <c r="E329" s="289"/>
      <c r="F329" s="23"/>
      <c r="G329" s="323"/>
    </row>
    <row r="330" spans="2:7" x14ac:dyDescent="0.3">
      <c r="B330" s="102"/>
      <c r="C330" s="107" t="s">
        <v>1353</v>
      </c>
      <c r="D330" s="289" t="s">
        <v>1362</v>
      </c>
      <c r="E330" s="289"/>
      <c r="F330" s="23"/>
      <c r="G330" s="323"/>
    </row>
    <row r="331" spans="2:7" x14ac:dyDescent="0.3">
      <c r="B331" s="72"/>
      <c r="C331" s="107" t="s">
        <v>1354</v>
      </c>
      <c r="D331" s="289" t="s">
        <v>1363</v>
      </c>
      <c r="E331" s="289"/>
      <c r="F331" s="23"/>
      <c r="G331" s="323"/>
    </row>
    <row r="332" spans="2:7" x14ac:dyDescent="0.3">
      <c r="B332" s="72"/>
      <c r="C332" s="107" t="s">
        <v>1355</v>
      </c>
      <c r="D332" s="289" t="s">
        <v>1364</v>
      </c>
      <c r="E332" s="289"/>
      <c r="F332" s="23"/>
      <c r="G332" s="323"/>
    </row>
    <row r="333" spans="2:7" x14ac:dyDescent="0.3">
      <c r="B333" s="72"/>
      <c r="C333" s="107" t="s">
        <v>1356</v>
      </c>
      <c r="D333" s="289" t="s">
        <v>1365</v>
      </c>
      <c r="E333" s="289"/>
      <c r="F333" s="23"/>
      <c r="G333" s="323"/>
    </row>
    <row r="334" spans="2:7" x14ac:dyDescent="0.3">
      <c r="B334" s="72"/>
      <c r="C334" s="107" t="s">
        <v>1357</v>
      </c>
      <c r="D334" s="289" t="s">
        <v>1366</v>
      </c>
      <c r="E334" s="289"/>
      <c r="F334" s="23"/>
      <c r="G334" s="323"/>
    </row>
    <row r="335" spans="2:7" x14ac:dyDescent="0.3">
      <c r="B335" s="72"/>
      <c r="C335" s="286" t="s">
        <v>1358</v>
      </c>
      <c r="D335" s="289" t="s">
        <v>573</v>
      </c>
      <c r="E335" s="289"/>
      <c r="F335" s="23"/>
      <c r="G335" s="323"/>
    </row>
    <row r="336" spans="2:7" ht="15" thickBot="1" x14ac:dyDescent="0.35">
      <c r="B336" s="73"/>
      <c r="C336" s="108" t="s">
        <v>1359</v>
      </c>
      <c r="D336" s="284" t="s">
        <v>1367</v>
      </c>
      <c r="E336" s="284"/>
      <c r="F336" s="285"/>
      <c r="G336" s="324"/>
    </row>
    <row r="337" spans="2:7" ht="15.6" thickTop="1" thickBot="1" x14ac:dyDescent="0.35">
      <c r="B337" s="79"/>
      <c r="C337" s="80"/>
      <c r="D337" s="80"/>
      <c r="E337" s="287"/>
      <c r="F337" s="288"/>
      <c r="G337" s="327"/>
    </row>
    <row r="338" spans="2:7" ht="16.8" thickTop="1" x14ac:dyDescent="0.3">
      <c r="B338" s="82" t="s">
        <v>574</v>
      </c>
      <c r="C338" s="240" t="s">
        <v>575</v>
      </c>
      <c r="D338" s="84"/>
      <c r="E338" s="84"/>
      <c r="F338" s="83"/>
      <c r="G338" s="321"/>
    </row>
    <row r="339" spans="2:7" x14ac:dyDescent="0.3">
      <c r="B339" s="81" t="s">
        <v>576</v>
      </c>
      <c r="C339" s="241" t="s">
        <v>577</v>
      </c>
      <c r="D339" s="71"/>
      <c r="E339" s="71"/>
      <c r="F339" s="70"/>
      <c r="G339" s="322"/>
    </row>
    <row r="340" spans="2:7" x14ac:dyDescent="0.3">
      <c r="B340" s="72"/>
      <c r="C340" s="107" t="s">
        <v>1368</v>
      </c>
      <c r="D340" s="289" t="s">
        <v>578</v>
      </c>
      <c r="E340" s="289"/>
      <c r="F340" s="23"/>
      <c r="G340" s="323"/>
    </row>
    <row r="341" spans="2:7" x14ac:dyDescent="0.3">
      <c r="B341" s="72"/>
      <c r="C341" s="107" t="s">
        <v>1369</v>
      </c>
      <c r="D341" s="289" t="s">
        <v>579</v>
      </c>
      <c r="E341" s="289"/>
      <c r="F341" s="23"/>
      <c r="G341" s="323"/>
    </row>
    <row r="342" spans="2:7" x14ac:dyDescent="0.3">
      <c r="B342" s="72"/>
      <c r="C342" s="107" t="s">
        <v>1370</v>
      </c>
      <c r="D342" s="289" t="s">
        <v>580</v>
      </c>
      <c r="E342" s="289"/>
      <c r="F342" s="23"/>
      <c r="G342" s="323"/>
    </row>
    <row r="343" spans="2:7" x14ac:dyDescent="0.3">
      <c r="B343" s="102"/>
      <c r="C343" s="107" t="s">
        <v>1371</v>
      </c>
      <c r="D343" s="289" t="s">
        <v>1380</v>
      </c>
      <c r="E343" s="289"/>
      <c r="F343" s="23"/>
      <c r="G343" s="323"/>
    </row>
    <row r="344" spans="2:7" x14ac:dyDescent="0.3">
      <c r="B344" s="102"/>
      <c r="C344" s="107" t="s">
        <v>1372</v>
      </c>
      <c r="D344" s="289" t="s">
        <v>1381</v>
      </c>
      <c r="E344" s="289"/>
      <c r="F344" s="23"/>
      <c r="G344" s="323"/>
    </row>
    <row r="345" spans="2:7" x14ac:dyDescent="0.3">
      <c r="B345" s="102"/>
      <c r="C345" s="107" t="s">
        <v>1373</v>
      </c>
      <c r="D345" s="289" t="s">
        <v>1382</v>
      </c>
      <c r="E345" s="289"/>
      <c r="F345" s="23"/>
      <c r="G345" s="323"/>
    </row>
    <row r="346" spans="2:7" x14ac:dyDescent="0.3">
      <c r="B346" s="72"/>
      <c r="C346" s="107" t="s">
        <v>1374</v>
      </c>
      <c r="D346" s="289" t="s">
        <v>1383</v>
      </c>
      <c r="E346" s="289"/>
      <c r="F346" s="23"/>
      <c r="G346" s="323"/>
    </row>
    <row r="347" spans="2:7" x14ac:dyDescent="0.3">
      <c r="B347" s="72"/>
      <c r="C347" s="107" t="s">
        <v>1375</v>
      </c>
      <c r="D347" s="289" t="s">
        <v>1384</v>
      </c>
      <c r="E347" s="289"/>
      <c r="F347" s="23"/>
      <c r="G347" s="323"/>
    </row>
    <row r="348" spans="2:7" x14ac:dyDescent="0.3">
      <c r="B348" s="72"/>
      <c r="C348" s="107" t="s">
        <v>1376</v>
      </c>
      <c r="D348" s="289" t="s">
        <v>1385</v>
      </c>
      <c r="E348" s="289"/>
      <c r="F348" s="23"/>
      <c r="G348" s="323"/>
    </row>
    <row r="349" spans="2:7" x14ac:dyDescent="0.3">
      <c r="B349" s="72"/>
      <c r="C349" s="107" t="s">
        <v>1377</v>
      </c>
      <c r="D349" s="289" t="s">
        <v>1386</v>
      </c>
      <c r="E349" s="289"/>
      <c r="F349" s="23"/>
      <c r="G349" s="323"/>
    </row>
    <row r="350" spans="2:7" x14ac:dyDescent="0.3">
      <c r="B350" s="72"/>
      <c r="C350" s="107" t="s">
        <v>1378</v>
      </c>
      <c r="D350" s="289" t="s">
        <v>581</v>
      </c>
      <c r="E350" s="289"/>
      <c r="F350" s="23"/>
      <c r="G350" s="323"/>
    </row>
    <row r="351" spans="2:7" x14ac:dyDescent="0.3">
      <c r="B351" s="74"/>
      <c r="C351" s="107" t="s">
        <v>1379</v>
      </c>
      <c r="D351" s="289" t="s">
        <v>1387</v>
      </c>
      <c r="E351" s="289"/>
      <c r="F351" s="23"/>
      <c r="G351" s="323"/>
    </row>
    <row r="352" spans="2:7" x14ac:dyDescent="0.3">
      <c r="B352" s="81" t="s">
        <v>582</v>
      </c>
      <c r="C352" s="241" t="s">
        <v>583</v>
      </c>
      <c r="D352" s="71"/>
      <c r="E352" s="71"/>
      <c r="F352" s="70"/>
      <c r="G352" s="322"/>
    </row>
    <row r="353" spans="2:7" x14ac:dyDescent="0.3">
      <c r="B353" s="72"/>
      <c r="C353" s="107" t="s">
        <v>1388</v>
      </c>
      <c r="D353" s="289" t="s">
        <v>584</v>
      </c>
      <c r="E353" s="289"/>
      <c r="F353" s="23"/>
      <c r="G353" s="323"/>
    </row>
    <row r="354" spans="2:7" x14ac:dyDescent="0.3">
      <c r="B354" s="72"/>
      <c r="C354" s="107" t="s">
        <v>1389</v>
      </c>
      <c r="D354" s="289" t="s">
        <v>585</v>
      </c>
      <c r="E354" s="289"/>
      <c r="F354" s="23"/>
      <c r="G354" s="323"/>
    </row>
    <row r="355" spans="2:7" x14ac:dyDescent="0.3">
      <c r="B355" s="72"/>
      <c r="C355" s="107" t="s">
        <v>1390</v>
      </c>
      <c r="D355" s="289" t="s">
        <v>586</v>
      </c>
      <c r="E355" s="289"/>
      <c r="F355" s="23"/>
      <c r="G355" s="323"/>
    </row>
    <row r="356" spans="2:7" x14ac:dyDescent="0.3">
      <c r="B356" s="102"/>
      <c r="C356" s="107" t="s">
        <v>1391</v>
      </c>
      <c r="D356" s="289" t="s">
        <v>1420</v>
      </c>
      <c r="E356" s="289"/>
      <c r="F356" s="23"/>
      <c r="G356" s="323"/>
    </row>
    <row r="357" spans="2:7" x14ac:dyDescent="0.3">
      <c r="B357" s="102"/>
      <c r="C357" s="107" t="s">
        <v>1392</v>
      </c>
      <c r="D357" s="289" t="s">
        <v>1421</v>
      </c>
      <c r="E357" s="289"/>
      <c r="F357" s="23"/>
      <c r="G357" s="323"/>
    </row>
    <row r="358" spans="2:7" x14ac:dyDescent="0.3">
      <c r="B358" s="102"/>
      <c r="C358" s="107" t="s">
        <v>1393</v>
      </c>
      <c r="D358" s="289" t="s">
        <v>1422</v>
      </c>
      <c r="E358" s="289"/>
      <c r="F358" s="23"/>
      <c r="G358" s="323"/>
    </row>
    <row r="359" spans="2:7" x14ac:dyDescent="0.3">
      <c r="B359" s="72"/>
      <c r="C359" s="107" t="s">
        <v>1394</v>
      </c>
      <c r="D359" s="289" t="s">
        <v>1423</v>
      </c>
      <c r="E359" s="289"/>
      <c r="F359" s="23"/>
      <c r="G359" s="323"/>
    </row>
    <row r="360" spans="2:7" x14ac:dyDescent="0.3">
      <c r="B360" s="72"/>
      <c r="C360" s="107" t="s">
        <v>1395</v>
      </c>
      <c r="D360" s="289" t="s">
        <v>1424</v>
      </c>
      <c r="E360" s="289"/>
      <c r="F360" s="23"/>
      <c r="G360" s="323"/>
    </row>
    <row r="361" spans="2:7" x14ac:dyDescent="0.3">
      <c r="B361" s="72"/>
      <c r="C361" s="107" t="s">
        <v>1396</v>
      </c>
      <c r="D361" s="289" t="s">
        <v>1425</v>
      </c>
      <c r="E361" s="289"/>
      <c r="F361" s="23"/>
      <c r="G361" s="323"/>
    </row>
    <row r="362" spans="2:7" x14ac:dyDescent="0.3">
      <c r="B362" s="72"/>
      <c r="C362" s="107" t="s">
        <v>1397</v>
      </c>
      <c r="D362" s="289" t="s">
        <v>1426</v>
      </c>
      <c r="E362" s="289"/>
      <c r="F362" s="23"/>
      <c r="G362" s="323"/>
    </row>
    <row r="363" spans="2:7" x14ac:dyDescent="0.3">
      <c r="B363" s="72"/>
      <c r="C363" s="107" t="s">
        <v>1398</v>
      </c>
      <c r="D363" s="289" t="s">
        <v>1427</v>
      </c>
      <c r="E363" s="289"/>
      <c r="F363" s="23"/>
      <c r="G363" s="323"/>
    </row>
    <row r="364" spans="2:7" x14ac:dyDescent="0.3">
      <c r="B364" s="74"/>
      <c r="C364" s="107" t="s">
        <v>1399</v>
      </c>
      <c r="D364" s="289" t="s">
        <v>1428</v>
      </c>
      <c r="E364" s="289"/>
      <c r="F364" s="23"/>
      <c r="G364" s="323"/>
    </row>
    <row r="365" spans="2:7" x14ac:dyDescent="0.3">
      <c r="B365" s="81" t="s">
        <v>587</v>
      </c>
      <c r="C365" s="241" t="s">
        <v>588</v>
      </c>
      <c r="D365" s="71"/>
      <c r="E365" s="71"/>
      <c r="F365" s="70"/>
      <c r="G365" s="322"/>
    </row>
    <row r="366" spans="2:7" x14ac:dyDescent="0.3">
      <c r="B366" s="72"/>
      <c r="C366" s="107" t="s">
        <v>1400</v>
      </c>
      <c r="D366" s="289" t="s">
        <v>589</v>
      </c>
      <c r="E366" s="289"/>
      <c r="F366" s="23"/>
      <c r="G366" s="323"/>
    </row>
    <row r="367" spans="2:7" x14ac:dyDescent="0.3">
      <c r="B367" s="72"/>
      <c r="C367" s="107" t="s">
        <v>1401</v>
      </c>
      <c r="D367" s="289" t="s">
        <v>590</v>
      </c>
      <c r="E367" s="289"/>
      <c r="F367" s="23"/>
      <c r="G367" s="323"/>
    </row>
    <row r="368" spans="2:7" x14ac:dyDescent="0.3">
      <c r="B368" s="72"/>
      <c r="C368" s="107" t="s">
        <v>1402</v>
      </c>
      <c r="D368" s="289" t="s">
        <v>591</v>
      </c>
      <c r="E368" s="289"/>
      <c r="F368" s="23"/>
      <c r="G368" s="323"/>
    </row>
    <row r="369" spans="2:7" x14ac:dyDescent="0.3">
      <c r="B369" s="102"/>
      <c r="C369" s="107" t="s">
        <v>1403</v>
      </c>
      <c r="D369" s="289" t="s">
        <v>1412</v>
      </c>
      <c r="E369" s="289"/>
      <c r="F369" s="23"/>
      <c r="G369" s="323"/>
    </row>
    <row r="370" spans="2:7" x14ac:dyDescent="0.3">
      <c r="B370" s="102"/>
      <c r="C370" s="107" t="s">
        <v>1404</v>
      </c>
      <c r="D370" s="289" t="s">
        <v>1413</v>
      </c>
      <c r="E370" s="289"/>
      <c r="F370" s="23"/>
      <c r="G370" s="323"/>
    </row>
    <row r="371" spans="2:7" x14ac:dyDescent="0.3">
      <c r="B371" s="102"/>
      <c r="C371" s="107" t="s">
        <v>1405</v>
      </c>
      <c r="D371" s="289" t="s">
        <v>1414</v>
      </c>
      <c r="E371" s="289"/>
      <c r="F371" s="23"/>
      <c r="G371" s="323"/>
    </row>
    <row r="372" spans="2:7" x14ac:dyDescent="0.3">
      <c r="B372" s="72"/>
      <c r="C372" s="107" t="s">
        <v>1406</v>
      </c>
      <c r="D372" s="289" t="s">
        <v>1415</v>
      </c>
      <c r="E372" s="289"/>
      <c r="F372" s="23"/>
      <c r="G372" s="323"/>
    </row>
    <row r="373" spans="2:7" x14ac:dyDescent="0.3">
      <c r="B373" s="72"/>
      <c r="C373" s="107" t="s">
        <v>1407</v>
      </c>
      <c r="D373" s="289" t="s">
        <v>1416</v>
      </c>
      <c r="E373" s="289"/>
      <c r="F373" s="23"/>
      <c r="G373" s="323"/>
    </row>
    <row r="374" spans="2:7" x14ac:dyDescent="0.3">
      <c r="B374" s="72"/>
      <c r="C374" s="107" t="s">
        <v>1408</v>
      </c>
      <c r="D374" s="289" t="s">
        <v>1417</v>
      </c>
      <c r="E374" s="289"/>
      <c r="F374" s="23"/>
      <c r="G374" s="323"/>
    </row>
    <row r="375" spans="2:7" x14ac:dyDescent="0.3">
      <c r="B375" s="72"/>
      <c r="C375" s="107" t="s">
        <v>1409</v>
      </c>
      <c r="D375" s="289" t="s">
        <v>1418</v>
      </c>
      <c r="E375" s="289"/>
      <c r="F375" s="23"/>
      <c r="G375" s="323"/>
    </row>
    <row r="376" spans="2:7" x14ac:dyDescent="0.3">
      <c r="B376" s="72"/>
      <c r="C376" s="107" t="s">
        <v>1410</v>
      </c>
      <c r="D376" s="289" t="s">
        <v>592</v>
      </c>
      <c r="E376" s="289"/>
      <c r="F376" s="23"/>
      <c r="G376" s="323"/>
    </row>
    <row r="377" spans="2:7" x14ac:dyDescent="0.3">
      <c r="B377" s="74"/>
      <c r="C377" s="107" t="s">
        <v>1411</v>
      </c>
      <c r="D377" s="289" t="s">
        <v>1419</v>
      </c>
      <c r="E377" s="289"/>
      <c r="F377" s="23"/>
      <c r="G377" s="323"/>
    </row>
    <row r="378" spans="2:7" x14ac:dyDescent="0.3">
      <c r="B378" s="81" t="s">
        <v>593</v>
      </c>
      <c r="C378" s="241" t="s">
        <v>594</v>
      </c>
      <c r="D378" s="71"/>
      <c r="E378" s="71"/>
      <c r="F378" s="70"/>
      <c r="G378" s="322"/>
    </row>
    <row r="379" spans="2:7" x14ac:dyDescent="0.3">
      <c r="B379" s="72"/>
      <c r="C379" s="107" t="s">
        <v>1429</v>
      </c>
      <c r="D379" s="289" t="s">
        <v>1441</v>
      </c>
      <c r="E379" s="289"/>
      <c r="F379" s="23"/>
      <c r="G379" s="323"/>
    </row>
    <row r="380" spans="2:7" x14ac:dyDescent="0.3">
      <c r="B380" s="72"/>
      <c r="C380" s="107" t="s">
        <v>1430</v>
      </c>
      <c r="D380" s="289" t="s">
        <v>1442</v>
      </c>
      <c r="E380" s="289"/>
      <c r="F380" s="23"/>
      <c r="G380" s="323"/>
    </row>
    <row r="381" spans="2:7" x14ac:dyDescent="0.3">
      <c r="B381" s="72"/>
      <c r="C381" s="107" t="s">
        <v>1431</v>
      </c>
      <c r="D381" s="289" t="s">
        <v>1443</v>
      </c>
      <c r="E381" s="289"/>
      <c r="F381" s="23"/>
      <c r="G381" s="323"/>
    </row>
    <row r="382" spans="2:7" x14ac:dyDescent="0.3">
      <c r="B382" s="102"/>
      <c r="C382" s="107" t="s">
        <v>1432</v>
      </c>
      <c r="D382" s="289" t="s">
        <v>1444</v>
      </c>
      <c r="E382" s="289"/>
      <c r="F382" s="23"/>
      <c r="G382" s="323"/>
    </row>
    <row r="383" spans="2:7" x14ac:dyDescent="0.3">
      <c r="B383" s="102"/>
      <c r="C383" s="107" t="s">
        <v>1433</v>
      </c>
      <c r="D383" s="289" t="s">
        <v>1445</v>
      </c>
      <c r="E383" s="289"/>
      <c r="F383" s="23"/>
      <c r="G383" s="323"/>
    </row>
    <row r="384" spans="2:7" x14ac:dyDescent="0.3">
      <c r="B384" s="102"/>
      <c r="C384" s="107" t="s">
        <v>1434</v>
      </c>
      <c r="D384" s="289" t="s">
        <v>1446</v>
      </c>
      <c r="E384" s="289"/>
      <c r="F384" s="23"/>
      <c r="G384" s="323"/>
    </row>
    <row r="385" spans="2:7" x14ac:dyDescent="0.3">
      <c r="B385" s="72"/>
      <c r="C385" s="107" t="s">
        <v>1435</v>
      </c>
      <c r="D385" s="289" t="s">
        <v>1447</v>
      </c>
      <c r="E385" s="289"/>
      <c r="F385" s="23"/>
      <c r="G385" s="323"/>
    </row>
    <row r="386" spans="2:7" x14ac:dyDescent="0.3">
      <c r="B386" s="72"/>
      <c r="C386" s="107" t="s">
        <v>1436</v>
      </c>
      <c r="D386" s="289" t="s">
        <v>1448</v>
      </c>
      <c r="E386" s="289"/>
      <c r="F386" s="23"/>
      <c r="G386" s="323"/>
    </row>
    <row r="387" spans="2:7" x14ac:dyDescent="0.3">
      <c r="B387" s="72"/>
      <c r="C387" s="107" t="s">
        <v>1437</v>
      </c>
      <c r="D387" s="289" t="s">
        <v>1449</v>
      </c>
      <c r="E387" s="289"/>
      <c r="F387" s="23"/>
      <c r="G387" s="323"/>
    </row>
    <row r="388" spans="2:7" x14ac:dyDescent="0.3">
      <c r="B388" s="72"/>
      <c r="C388" s="107" t="s">
        <v>1438</v>
      </c>
      <c r="D388" s="289" t="s">
        <v>1450</v>
      </c>
      <c r="E388" s="289"/>
      <c r="F388" s="23"/>
      <c r="G388" s="323"/>
    </row>
    <row r="389" spans="2:7" x14ac:dyDescent="0.3">
      <c r="B389" s="72"/>
      <c r="C389" s="286" t="s">
        <v>1439</v>
      </c>
      <c r="D389" s="289" t="s">
        <v>1451</v>
      </c>
      <c r="E389" s="289"/>
      <c r="F389" s="23"/>
      <c r="G389" s="323"/>
    </row>
    <row r="390" spans="2:7" ht="15" thickBot="1" x14ac:dyDescent="0.35">
      <c r="B390" s="73"/>
      <c r="C390" s="108" t="s">
        <v>1440</v>
      </c>
      <c r="D390" s="284" t="s">
        <v>1452</v>
      </c>
      <c r="E390" s="284"/>
      <c r="F390" s="285"/>
      <c r="G390" s="324"/>
    </row>
    <row r="391" spans="2:7" ht="15.6" thickTop="1" thickBot="1" x14ac:dyDescent="0.35"/>
    <row r="392" spans="2:7" ht="16.8" thickTop="1" x14ac:dyDescent="0.3">
      <c r="B392" s="96" t="s">
        <v>595</v>
      </c>
      <c r="C392" s="240" t="s">
        <v>596</v>
      </c>
      <c r="D392" s="98"/>
      <c r="E392" s="98"/>
      <c r="F392" s="97"/>
      <c r="G392" s="321"/>
    </row>
    <row r="393" spans="2:7" x14ac:dyDescent="0.3">
      <c r="B393" s="95" t="s">
        <v>597</v>
      </c>
      <c r="C393" s="241" t="s">
        <v>598</v>
      </c>
      <c r="D393" s="87"/>
      <c r="E393" s="87"/>
      <c r="F393" s="86"/>
      <c r="G393" s="322"/>
    </row>
    <row r="394" spans="2:7" x14ac:dyDescent="0.3">
      <c r="B394" s="88"/>
      <c r="C394" s="107" t="s">
        <v>1453</v>
      </c>
      <c r="D394" s="289" t="s">
        <v>599</v>
      </c>
      <c r="E394" s="289"/>
      <c r="F394" s="23"/>
      <c r="G394" s="323"/>
    </row>
    <row r="395" spans="2:7" x14ac:dyDescent="0.3">
      <c r="B395" s="88"/>
      <c r="C395" s="107" t="s">
        <v>1454</v>
      </c>
      <c r="D395" s="289" t="s">
        <v>600</v>
      </c>
      <c r="E395" s="289"/>
      <c r="F395" s="23"/>
      <c r="G395" s="323"/>
    </row>
    <row r="396" spans="2:7" x14ac:dyDescent="0.3">
      <c r="B396" s="102"/>
      <c r="C396" s="107" t="s">
        <v>1455</v>
      </c>
      <c r="D396" s="289" t="s">
        <v>601</v>
      </c>
      <c r="E396" s="289"/>
      <c r="F396" s="23"/>
      <c r="G396" s="323"/>
    </row>
    <row r="397" spans="2:7" x14ac:dyDescent="0.3">
      <c r="B397" s="102"/>
      <c r="C397" s="107" t="s">
        <v>1456</v>
      </c>
      <c r="D397" s="289" t="s">
        <v>1465</v>
      </c>
      <c r="E397" s="289"/>
      <c r="F397" s="23"/>
      <c r="G397" s="323"/>
    </row>
    <row r="398" spans="2:7" x14ac:dyDescent="0.3">
      <c r="B398" s="102"/>
      <c r="C398" s="107" t="s">
        <v>1457</v>
      </c>
      <c r="D398" s="289" t="s">
        <v>1466</v>
      </c>
      <c r="E398" s="289"/>
      <c r="F398" s="23"/>
      <c r="G398" s="323"/>
    </row>
    <row r="399" spans="2:7" x14ac:dyDescent="0.3">
      <c r="B399" s="88"/>
      <c r="C399" s="107" t="s">
        <v>1458</v>
      </c>
      <c r="D399" s="289" t="s">
        <v>1467</v>
      </c>
      <c r="E399" s="289"/>
      <c r="F399" s="23"/>
      <c r="G399" s="323"/>
    </row>
    <row r="400" spans="2:7" x14ac:dyDescent="0.3">
      <c r="B400" s="88"/>
      <c r="C400" s="107" t="s">
        <v>1459</v>
      </c>
      <c r="D400" s="289" t="s">
        <v>1468</v>
      </c>
      <c r="E400" s="289"/>
      <c r="F400" s="23"/>
      <c r="G400" s="323"/>
    </row>
    <row r="401" spans="1:24" x14ac:dyDescent="0.3">
      <c r="B401" s="88"/>
      <c r="C401" s="107" t="s">
        <v>1460</v>
      </c>
      <c r="D401" s="289" t="s">
        <v>1469</v>
      </c>
      <c r="E401" s="289"/>
      <c r="F401" s="23"/>
      <c r="G401" s="323"/>
    </row>
    <row r="402" spans="1:24" x14ac:dyDescent="0.3">
      <c r="B402" s="88"/>
      <c r="C402" s="107" t="s">
        <v>1461</v>
      </c>
      <c r="D402" s="289" t="s">
        <v>1470</v>
      </c>
      <c r="E402" s="289"/>
      <c r="F402" s="23"/>
      <c r="G402" s="323"/>
    </row>
    <row r="403" spans="1:24" x14ac:dyDescent="0.3">
      <c r="B403" s="88"/>
      <c r="C403" s="107" t="s">
        <v>1462</v>
      </c>
      <c r="D403" s="289" t="s">
        <v>1471</v>
      </c>
      <c r="E403" s="289"/>
      <c r="F403" s="23"/>
      <c r="G403" s="323"/>
    </row>
    <row r="404" spans="1:24" x14ac:dyDescent="0.3">
      <c r="B404" s="88"/>
      <c r="C404" s="107" t="s">
        <v>1463</v>
      </c>
      <c r="D404" s="289" t="s">
        <v>1472</v>
      </c>
      <c r="E404" s="289"/>
      <c r="F404" s="23"/>
      <c r="G404" s="323"/>
    </row>
    <row r="405" spans="1:24" x14ac:dyDescent="0.3">
      <c r="B405" s="90"/>
      <c r="C405" s="107" t="s">
        <v>1464</v>
      </c>
      <c r="D405" s="289" t="s">
        <v>1473</v>
      </c>
      <c r="E405" s="289"/>
      <c r="F405" s="23"/>
      <c r="G405" s="323"/>
    </row>
    <row r="406" spans="1:24" x14ac:dyDescent="0.3">
      <c r="B406" s="95" t="s">
        <v>602</v>
      </c>
      <c r="C406" s="241" t="s">
        <v>603</v>
      </c>
      <c r="D406" s="87"/>
      <c r="E406" s="87"/>
      <c r="F406" s="86"/>
      <c r="G406" s="322"/>
    </row>
    <row r="407" spans="1:24" s="172" customFormat="1" ht="15" thickBot="1" x14ac:dyDescent="0.35">
      <c r="A407"/>
      <c r="B407" s="89"/>
      <c r="C407" s="108">
        <v>14610</v>
      </c>
      <c r="D407" s="94" t="s">
        <v>603</v>
      </c>
      <c r="E407" s="94"/>
      <c r="F407" s="92"/>
      <c r="G407" s="324"/>
      <c r="I407" s="293"/>
      <c r="J407" s="293"/>
      <c r="K407" s="293"/>
      <c r="L407" s="293"/>
      <c r="M407" s="293"/>
      <c r="N407" s="293"/>
      <c r="O407" s="293"/>
      <c r="P407" s="293"/>
      <c r="Q407" s="293"/>
      <c r="R407" s="293"/>
      <c r="S407" s="293"/>
      <c r="T407" s="293"/>
      <c r="U407" s="293"/>
      <c r="V407" s="293"/>
      <c r="W407" s="295"/>
      <c r="X407" s="295"/>
    </row>
    <row r="408" spans="1:24" s="172" customFormat="1" ht="15.6" thickTop="1" thickBot="1" x14ac:dyDescent="0.35">
      <c r="A408"/>
      <c r="B408" s="85"/>
      <c r="C408" s="242"/>
      <c r="D408" s="85"/>
      <c r="E408" s="85"/>
      <c r="F408" s="85"/>
      <c r="G408" s="328"/>
      <c r="I408" s="293"/>
      <c r="J408" s="293"/>
      <c r="K408" s="293"/>
      <c r="L408" s="293"/>
      <c r="M408" s="293"/>
      <c r="N408" s="293"/>
      <c r="O408" s="293"/>
      <c r="P408" s="293"/>
      <c r="Q408" s="293"/>
      <c r="R408" s="293"/>
      <c r="S408" s="293"/>
      <c r="T408" s="293"/>
      <c r="U408" s="293"/>
      <c r="V408" s="293"/>
      <c r="W408" s="295"/>
      <c r="X408" s="295"/>
    </row>
    <row r="409" spans="1:24" s="172" customFormat="1" ht="16.8" thickTop="1" x14ac:dyDescent="0.3">
      <c r="A409"/>
      <c r="B409" s="96" t="s">
        <v>604</v>
      </c>
      <c r="C409" s="240" t="s">
        <v>605</v>
      </c>
      <c r="D409" s="98"/>
      <c r="E409" s="98"/>
      <c r="F409" s="97"/>
      <c r="G409" s="321"/>
      <c r="I409" s="293"/>
      <c r="J409" s="293"/>
      <c r="K409" s="293"/>
      <c r="L409" s="293"/>
      <c r="M409" s="293"/>
      <c r="N409" s="293"/>
      <c r="O409" s="293"/>
      <c r="P409" s="293"/>
      <c r="Q409" s="293"/>
      <c r="R409" s="293"/>
      <c r="S409" s="293"/>
      <c r="T409" s="293"/>
      <c r="U409" s="293"/>
      <c r="V409" s="293"/>
      <c r="W409" s="295"/>
      <c r="X409" s="295"/>
    </row>
    <row r="410" spans="1:24" x14ac:dyDescent="0.3">
      <c r="B410" s="95" t="s">
        <v>606</v>
      </c>
      <c r="C410" s="241" t="s">
        <v>607</v>
      </c>
      <c r="D410" s="87"/>
      <c r="E410" s="87"/>
      <c r="F410" s="86"/>
      <c r="G410" s="322"/>
    </row>
    <row r="411" spans="1:24" x14ac:dyDescent="0.3">
      <c r="B411" s="88"/>
      <c r="C411" s="107" t="s">
        <v>1474</v>
      </c>
      <c r="D411" s="93" t="s">
        <v>608</v>
      </c>
      <c r="E411" s="93"/>
      <c r="F411" s="91"/>
      <c r="G411" s="323"/>
    </row>
    <row r="412" spans="1:24" x14ac:dyDescent="0.3">
      <c r="B412" s="88"/>
      <c r="C412" s="107" t="s">
        <v>1487</v>
      </c>
      <c r="D412" s="93" t="s">
        <v>609</v>
      </c>
      <c r="E412" s="93"/>
      <c r="F412" s="91"/>
      <c r="G412" s="323"/>
    </row>
    <row r="413" spans="1:24" x14ac:dyDescent="0.3">
      <c r="B413" s="95" t="s">
        <v>610</v>
      </c>
      <c r="C413" s="241" t="s">
        <v>611</v>
      </c>
      <c r="D413" s="87"/>
      <c r="E413" s="87"/>
      <c r="F413" s="86"/>
      <c r="G413" s="322"/>
    </row>
    <row r="414" spans="1:24" x14ac:dyDescent="0.3">
      <c r="B414" s="88"/>
      <c r="C414" s="107" t="s">
        <v>1475</v>
      </c>
      <c r="D414" s="93" t="s">
        <v>612</v>
      </c>
      <c r="E414" s="93"/>
      <c r="F414" s="91"/>
      <c r="G414" s="323"/>
    </row>
    <row r="415" spans="1:24" ht="15" thickBot="1" x14ac:dyDescent="0.35">
      <c r="B415" s="89"/>
      <c r="C415" s="108" t="s">
        <v>1488</v>
      </c>
      <c r="D415" s="94" t="s">
        <v>613</v>
      </c>
      <c r="E415" s="94"/>
      <c r="F415" s="92"/>
      <c r="G415" s="324"/>
    </row>
    <row r="416" spans="1:24" ht="15.6" thickTop="1" thickBot="1" x14ac:dyDescent="0.35"/>
    <row r="417" spans="2:7" ht="16.8" thickTop="1" x14ac:dyDescent="0.3">
      <c r="B417" s="121" t="s">
        <v>614</v>
      </c>
      <c r="C417" s="240" t="s">
        <v>615</v>
      </c>
      <c r="D417" s="123"/>
      <c r="E417" s="123"/>
      <c r="F417" s="122"/>
      <c r="G417" s="321"/>
    </row>
    <row r="418" spans="2:7" x14ac:dyDescent="0.3">
      <c r="B418" s="113">
        <v>167</v>
      </c>
      <c r="C418" s="101" t="s">
        <v>615</v>
      </c>
      <c r="D418" s="101"/>
      <c r="E418" s="101"/>
      <c r="F418" s="100"/>
      <c r="G418" s="322"/>
    </row>
    <row r="419" spans="2:7" x14ac:dyDescent="0.3">
      <c r="B419" s="102"/>
      <c r="C419" s="77" t="s">
        <v>1476</v>
      </c>
      <c r="D419" s="107" t="s">
        <v>616</v>
      </c>
      <c r="E419" s="107"/>
      <c r="F419" s="105"/>
      <c r="G419" s="323"/>
    </row>
    <row r="420" spans="2:7" x14ac:dyDescent="0.3">
      <c r="B420" s="102"/>
      <c r="C420" s="77" t="s">
        <v>1477</v>
      </c>
      <c r="D420" s="107" t="s">
        <v>617</v>
      </c>
      <c r="E420" s="107"/>
      <c r="F420" s="105"/>
      <c r="G420" s="323"/>
    </row>
    <row r="421" spans="2:7" x14ac:dyDescent="0.3">
      <c r="B421" s="102"/>
      <c r="C421" s="77" t="s">
        <v>1478</v>
      </c>
      <c r="D421" s="107" t="s">
        <v>618</v>
      </c>
      <c r="E421" s="107"/>
      <c r="F421" s="105"/>
      <c r="G421" s="323"/>
    </row>
    <row r="422" spans="2:7" x14ac:dyDescent="0.3">
      <c r="B422" s="102"/>
      <c r="C422" s="77" t="s">
        <v>1479</v>
      </c>
      <c r="D422" s="107" t="s">
        <v>619</v>
      </c>
      <c r="E422" s="107"/>
      <c r="F422" s="105"/>
      <c r="G422" s="323"/>
    </row>
    <row r="423" spans="2:7" ht="15" thickBot="1" x14ac:dyDescent="0.35">
      <c r="B423" s="111"/>
      <c r="C423" s="243" t="s">
        <v>1480</v>
      </c>
      <c r="D423" s="116" t="s">
        <v>620</v>
      </c>
      <c r="E423" s="108"/>
      <c r="F423" s="106"/>
      <c r="G423" s="324"/>
    </row>
    <row r="424" spans="2:7" ht="15.6" thickTop="1" thickBot="1" x14ac:dyDescent="0.35">
      <c r="B424" s="99"/>
      <c r="C424" s="99"/>
      <c r="D424" s="99"/>
      <c r="E424" s="114"/>
      <c r="F424" s="115"/>
      <c r="G424" s="329"/>
    </row>
    <row r="425" spans="2:7" ht="16.8" thickTop="1" x14ac:dyDescent="0.3">
      <c r="B425" s="124" t="s">
        <v>621</v>
      </c>
      <c r="C425" s="244" t="s">
        <v>622</v>
      </c>
      <c r="D425" s="126"/>
      <c r="E425" s="126"/>
      <c r="F425" s="125"/>
      <c r="G425" s="330"/>
    </row>
    <row r="426" spans="2:7" x14ac:dyDescent="0.3">
      <c r="B426" s="113">
        <v>177</v>
      </c>
      <c r="C426" s="241" t="s">
        <v>623</v>
      </c>
      <c r="D426" s="101"/>
      <c r="E426" s="101"/>
      <c r="F426" s="100"/>
      <c r="G426" s="322"/>
    </row>
    <row r="427" spans="2:7" x14ac:dyDescent="0.3">
      <c r="B427" s="102"/>
      <c r="C427" s="77" t="s">
        <v>1481</v>
      </c>
      <c r="D427" s="107" t="s">
        <v>624</v>
      </c>
      <c r="E427" s="107"/>
      <c r="F427" s="105"/>
      <c r="G427" s="323"/>
    </row>
    <row r="428" spans="2:7" x14ac:dyDescent="0.3">
      <c r="B428" s="102"/>
      <c r="C428" s="77" t="s">
        <v>1482</v>
      </c>
      <c r="D428" s="107" t="s">
        <v>625</v>
      </c>
      <c r="E428" s="107"/>
      <c r="F428" s="105"/>
      <c r="G428" s="323"/>
    </row>
    <row r="429" spans="2:7" x14ac:dyDescent="0.3">
      <c r="B429" s="102"/>
      <c r="C429" s="77" t="s">
        <v>1483</v>
      </c>
      <c r="D429" s="107" t="s">
        <v>626</v>
      </c>
      <c r="E429" s="107"/>
      <c r="F429" s="105"/>
      <c r="G429" s="323"/>
    </row>
    <row r="430" spans="2:7" x14ac:dyDescent="0.3">
      <c r="B430" s="102"/>
      <c r="C430" s="77" t="s">
        <v>1484</v>
      </c>
      <c r="D430" s="107" t="s">
        <v>627</v>
      </c>
      <c r="E430" s="107"/>
      <c r="F430" s="105"/>
      <c r="G430" s="323"/>
    </row>
    <row r="431" spans="2:7" x14ac:dyDescent="0.3">
      <c r="B431" s="109"/>
      <c r="C431" s="77" t="s">
        <v>1485</v>
      </c>
      <c r="D431" s="107" t="s">
        <v>628</v>
      </c>
      <c r="E431" s="107"/>
      <c r="F431" s="105"/>
      <c r="G431" s="323"/>
    </row>
    <row r="432" spans="2:7" x14ac:dyDescent="0.3">
      <c r="B432" s="113">
        <v>179</v>
      </c>
      <c r="C432" s="241" t="s">
        <v>629</v>
      </c>
      <c r="D432" s="101"/>
      <c r="E432" s="101"/>
      <c r="F432" s="100"/>
      <c r="G432" s="322"/>
    </row>
    <row r="433" spans="2:7" x14ac:dyDescent="0.3">
      <c r="B433" s="102"/>
      <c r="C433" s="77" t="s">
        <v>1486</v>
      </c>
      <c r="D433" s="107" t="s">
        <v>630</v>
      </c>
      <c r="E433" s="107"/>
      <c r="F433" s="105"/>
      <c r="G433" s="323"/>
    </row>
    <row r="434" spans="2:7" ht="15" thickBot="1" x14ac:dyDescent="0.35">
      <c r="B434" s="103"/>
      <c r="C434" s="78" t="s">
        <v>1489</v>
      </c>
      <c r="D434" s="108" t="s">
        <v>631</v>
      </c>
      <c r="E434" s="108"/>
      <c r="F434" s="106"/>
      <c r="G434" s="324"/>
    </row>
    <row r="435" spans="2:7" ht="15.6" thickTop="1" thickBot="1" x14ac:dyDescent="0.35">
      <c r="B435" s="110"/>
      <c r="C435" s="110"/>
      <c r="D435" s="110"/>
      <c r="E435" s="110"/>
      <c r="F435" s="104"/>
      <c r="G435" s="331"/>
    </row>
    <row r="436" spans="2:7" ht="16.8" thickTop="1" x14ac:dyDescent="0.3">
      <c r="B436" s="121" t="s">
        <v>632</v>
      </c>
      <c r="C436" s="240" t="s">
        <v>633</v>
      </c>
      <c r="D436" s="123"/>
      <c r="E436" s="123"/>
      <c r="F436" s="122"/>
      <c r="G436" s="321"/>
    </row>
    <row r="437" spans="2:7" x14ac:dyDescent="0.3">
      <c r="B437" s="113">
        <v>189</v>
      </c>
      <c r="C437" s="241" t="s">
        <v>633</v>
      </c>
      <c r="D437" s="101"/>
      <c r="E437" s="101"/>
      <c r="F437" s="100"/>
      <c r="G437" s="322"/>
    </row>
    <row r="438" spans="2:7" ht="15" thickBot="1" x14ac:dyDescent="0.35">
      <c r="B438" s="117"/>
      <c r="C438" s="245" t="s">
        <v>1490</v>
      </c>
      <c r="D438" s="120" t="s">
        <v>633</v>
      </c>
      <c r="E438" s="119"/>
      <c r="F438" s="118"/>
      <c r="G438" s="332"/>
    </row>
    <row r="439" spans="2:7" ht="15.6" thickTop="1" thickBot="1" x14ac:dyDescent="0.35">
      <c r="B439" s="104"/>
      <c r="C439" s="110"/>
      <c r="D439" s="110"/>
      <c r="E439" s="110"/>
      <c r="F439" s="110"/>
      <c r="G439" s="331"/>
    </row>
    <row r="440" spans="2:7" ht="16.8" thickTop="1" x14ac:dyDescent="0.3">
      <c r="B440" s="121" t="s">
        <v>634</v>
      </c>
      <c r="C440" s="240" t="s">
        <v>635</v>
      </c>
      <c r="D440" s="123"/>
      <c r="E440" s="123"/>
      <c r="F440" s="122"/>
      <c r="G440" s="321"/>
    </row>
    <row r="441" spans="2:7" x14ac:dyDescent="0.3">
      <c r="B441" s="112" t="s">
        <v>636</v>
      </c>
      <c r="C441" s="241" t="s">
        <v>637</v>
      </c>
      <c r="D441" s="101"/>
      <c r="E441" s="101"/>
      <c r="F441" s="100"/>
      <c r="G441" s="322"/>
    </row>
    <row r="442" spans="2:7" x14ac:dyDescent="0.3">
      <c r="B442" s="102"/>
      <c r="C442" s="107" t="s">
        <v>1491</v>
      </c>
      <c r="D442" s="107" t="s">
        <v>637</v>
      </c>
      <c r="E442" s="107"/>
      <c r="F442" s="105"/>
      <c r="G442" s="323"/>
    </row>
    <row r="443" spans="2:7" x14ac:dyDescent="0.3">
      <c r="B443" s="112" t="s">
        <v>638</v>
      </c>
      <c r="C443" s="241" t="s">
        <v>639</v>
      </c>
      <c r="D443" s="101"/>
      <c r="E443" s="101"/>
      <c r="F443" s="100"/>
      <c r="G443" s="322"/>
    </row>
    <row r="444" spans="2:7" x14ac:dyDescent="0.3">
      <c r="B444" s="134"/>
      <c r="C444" s="135" t="s">
        <v>1673</v>
      </c>
      <c r="D444" s="135" t="s">
        <v>1669</v>
      </c>
      <c r="E444" s="135"/>
      <c r="F444" s="136"/>
      <c r="G444" s="325"/>
    </row>
    <row r="445" spans="2:7" x14ac:dyDescent="0.3">
      <c r="B445" s="137"/>
      <c r="C445" s="175" t="s">
        <v>1674</v>
      </c>
      <c r="D445" s="303" t="s">
        <v>1621</v>
      </c>
      <c r="E445" s="303"/>
      <c r="F445" s="304"/>
      <c r="G445" s="333"/>
    </row>
    <row r="446" spans="2:7" x14ac:dyDescent="0.3">
      <c r="B446" s="137"/>
      <c r="C446" s="175" t="s">
        <v>1675</v>
      </c>
      <c r="D446" s="303" t="s">
        <v>1637</v>
      </c>
      <c r="E446" s="303"/>
      <c r="F446" s="304"/>
      <c r="G446" s="334"/>
    </row>
    <row r="447" spans="2:7" x14ac:dyDescent="0.3">
      <c r="B447" s="137"/>
      <c r="C447" s="175" t="s">
        <v>1676</v>
      </c>
      <c r="D447" s="303" t="s">
        <v>1623</v>
      </c>
      <c r="E447" s="303"/>
      <c r="F447" s="304"/>
      <c r="G447" s="334"/>
    </row>
    <row r="448" spans="2:7" x14ac:dyDescent="0.3">
      <c r="B448" s="137"/>
      <c r="C448" s="175" t="s">
        <v>1677</v>
      </c>
      <c r="D448" s="303" t="s">
        <v>1624</v>
      </c>
      <c r="E448" s="303"/>
      <c r="F448" s="304"/>
      <c r="G448" s="334"/>
    </row>
    <row r="449" spans="2:7" ht="15" thickBot="1" x14ac:dyDescent="0.35">
      <c r="B449" s="143"/>
      <c r="C449" s="299" t="s">
        <v>1678</v>
      </c>
      <c r="D449" s="309" t="s">
        <v>1670</v>
      </c>
      <c r="E449" s="309"/>
      <c r="F449" s="310"/>
      <c r="G449" s="335"/>
    </row>
    <row r="450" spans="2:7" ht="15" thickTop="1" x14ac:dyDescent="0.3"/>
    <row r="451" spans="2:7" ht="17.399999999999999" x14ac:dyDescent="0.3">
      <c r="B451" s="387" t="s">
        <v>641</v>
      </c>
      <c r="C451" s="387"/>
      <c r="D451" s="387"/>
      <c r="E451" s="387"/>
      <c r="F451" s="387"/>
      <c r="G451" s="387"/>
    </row>
    <row r="452" spans="2:7" ht="15" thickBot="1" x14ac:dyDescent="0.35">
      <c r="B452" s="127"/>
      <c r="C452" s="128"/>
      <c r="D452" s="128"/>
      <c r="E452" s="129"/>
      <c r="F452" s="129"/>
      <c r="G452" s="336"/>
    </row>
    <row r="453" spans="2:7" ht="16.8" thickTop="1" x14ac:dyDescent="0.3">
      <c r="B453" s="130" t="s">
        <v>642</v>
      </c>
      <c r="C453" s="240" t="s">
        <v>643</v>
      </c>
      <c r="D453" s="123"/>
      <c r="E453" s="123"/>
      <c r="F453" s="122"/>
      <c r="G453" s="321"/>
    </row>
    <row r="454" spans="2:7" x14ac:dyDescent="0.3">
      <c r="B454" s="131" t="s">
        <v>644</v>
      </c>
      <c r="C454" s="246" t="s">
        <v>645</v>
      </c>
      <c r="D454" s="133"/>
      <c r="E454" s="133"/>
      <c r="F454" s="132"/>
      <c r="G454" s="322"/>
    </row>
    <row r="455" spans="2:7" x14ac:dyDescent="0.3">
      <c r="B455" s="134"/>
      <c r="C455" s="135" t="s">
        <v>1493</v>
      </c>
      <c r="D455" s="135" t="s">
        <v>1643</v>
      </c>
      <c r="E455" s="135"/>
      <c r="F455" s="136"/>
      <c r="G455" s="325"/>
    </row>
    <row r="456" spans="2:7" x14ac:dyDescent="0.3">
      <c r="B456" s="137"/>
      <c r="C456" s="175" t="s">
        <v>1635</v>
      </c>
      <c r="D456" s="303" t="s">
        <v>1621</v>
      </c>
      <c r="E456" s="303"/>
      <c r="F456" s="304"/>
      <c r="G456" s="333"/>
    </row>
    <row r="457" spans="2:7" x14ac:dyDescent="0.3">
      <c r="B457" s="137"/>
      <c r="C457" s="175" t="s">
        <v>1636</v>
      </c>
      <c r="D457" s="303" t="s">
        <v>1637</v>
      </c>
      <c r="E457" s="303"/>
      <c r="F457" s="304"/>
      <c r="G457" s="333"/>
    </row>
    <row r="458" spans="2:7" x14ac:dyDescent="0.3">
      <c r="B458" s="137"/>
      <c r="C458" s="175" t="s">
        <v>1638</v>
      </c>
      <c r="D458" s="303" t="s">
        <v>1623</v>
      </c>
      <c r="E458" s="303"/>
      <c r="F458" s="304"/>
      <c r="G458" s="333"/>
    </row>
    <row r="459" spans="2:7" x14ac:dyDescent="0.3">
      <c r="B459" s="137"/>
      <c r="C459" s="175" t="s">
        <v>1639</v>
      </c>
      <c r="D459" s="303" t="s">
        <v>1624</v>
      </c>
      <c r="E459" s="303"/>
      <c r="F459" s="304"/>
      <c r="G459" s="334"/>
    </row>
    <row r="460" spans="2:7" x14ac:dyDescent="0.3">
      <c r="B460" s="137"/>
      <c r="C460" s="175" t="s">
        <v>1640</v>
      </c>
      <c r="D460" s="303" t="s">
        <v>1644</v>
      </c>
      <c r="E460" s="303"/>
      <c r="F460" s="304"/>
      <c r="G460" s="333"/>
    </row>
    <row r="461" spans="2:7" x14ac:dyDescent="0.3">
      <c r="B461" s="131" t="s">
        <v>646</v>
      </c>
      <c r="C461" s="246" t="s">
        <v>647</v>
      </c>
      <c r="D461" s="133"/>
      <c r="E461" s="133"/>
      <c r="F461" s="132"/>
      <c r="G461" s="322"/>
    </row>
    <row r="462" spans="2:7" x14ac:dyDescent="0.3">
      <c r="B462" s="137"/>
      <c r="C462" s="135" t="s">
        <v>1494</v>
      </c>
      <c r="D462" s="135" t="s">
        <v>1645</v>
      </c>
      <c r="E462" s="135"/>
      <c r="F462" s="304"/>
      <c r="G462" s="337"/>
    </row>
    <row r="463" spans="2:7" x14ac:dyDescent="0.3">
      <c r="B463" s="137"/>
      <c r="C463" s="175" t="s">
        <v>1641</v>
      </c>
      <c r="D463" s="303" t="s">
        <v>1621</v>
      </c>
      <c r="E463" s="303"/>
      <c r="F463" s="304"/>
      <c r="G463" s="337"/>
    </row>
    <row r="464" spans="2:7" x14ac:dyDescent="0.3">
      <c r="B464" s="137"/>
      <c r="C464" s="175" t="s">
        <v>1642</v>
      </c>
      <c r="D464" s="303" t="s">
        <v>1637</v>
      </c>
      <c r="E464" s="303"/>
      <c r="F464" s="304"/>
      <c r="G464" s="338"/>
    </row>
    <row r="465" spans="2:7" x14ac:dyDescent="0.3">
      <c r="B465" s="137"/>
      <c r="C465" s="175" t="s">
        <v>1648</v>
      </c>
      <c r="D465" s="303" t="s">
        <v>1623</v>
      </c>
      <c r="E465" s="303"/>
      <c r="F465" s="304"/>
      <c r="G465" s="337"/>
    </row>
    <row r="466" spans="2:7" x14ac:dyDescent="0.3">
      <c r="B466" s="137"/>
      <c r="C466" s="175" t="s">
        <v>1649</v>
      </c>
      <c r="D466" s="303" t="s">
        <v>1624</v>
      </c>
      <c r="E466" s="303"/>
      <c r="F466" s="304"/>
      <c r="G466" s="338"/>
    </row>
    <row r="467" spans="2:7" x14ac:dyDescent="0.3">
      <c r="B467" s="137"/>
      <c r="C467" s="175" t="s">
        <v>1650</v>
      </c>
      <c r="D467" s="303" t="s">
        <v>1646</v>
      </c>
      <c r="E467" s="303"/>
      <c r="F467" s="304"/>
      <c r="G467" s="337"/>
    </row>
    <row r="468" spans="2:7" x14ac:dyDescent="0.3">
      <c r="B468" s="131" t="s">
        <v>648</v>
      </c>
      <c r="C468" s="246" t="s">
        <v>649</v>
      </c>
      <c r="D468" s="133"/>
      <c r="E468" s="133"/>
      <c r="F468" s="132"/>
      <c r="G468" s="322"/>
    </row>
    <row r="469" spans="2:7" x14ac:dyDescent="0.3">
      <c r="B469" s="137"/>
      <c r="C469" s="135" t="s">
        <v>1495</v>
      </c>
      <c r="D469" s="135" t="s">
        <v>1647</v>
      </c>
      <c r="E469" s="135"/>
      <c r="F469" s="304"/>
      <c r="G469" s="337"/>
    </row>
    <row r="470" spans="2:7" x14ac:dyDescent="0.3">
      <c r="B470" s="137"/>
      <c r="C470" s="175" t="s">
        <v>1651</v>
      </c>
      <c r="D470" s="303" t="s">
        <v>1621</v>
      </c>
      <c r="E470" s="303"/>
      <c r="F470" s="304"/>
      <c r="G470" s="337"/>
    </row>
    <row r="471" spans="2:7" x14ac:dyDescent="0.3">
      <c r="B471" s="137"/>
      <c r="C471" s="175" t="s">
        <v>1652</v>
      </c>
      <c r="D471" s="303" t="s">
        <v>1637</v>
      </c>
      <c r="E471" s="303"/>
      <c r="F471" s="304"/>
      <c r="G471" s="338"/>
    </row>
    <row r="472" spans="2:7" x14ac:dyDescent="0.3">
      <c r="B472" s="137"/>
      <c r="C472" s="175" t="s">
        <v>1653</v>
      </c>
      <c r="D472" s="303" t="s">
        <v>1623</v>
      </c>
      <c r="E472" s="303"/>
      <c r="F472" s="304"/>
      <c r="G472" s="338"/>
    </row>
    <row r="473" spans="2:7" x14ac:dyDescent="0.3">
      <c r="B473" s="137"/>
      <c r="C473" s="175" t="s">
        <v>1654</v>
      </c>
      <c r="D473" s="303" t="s">
        <v>1624</v>
      </c>
      <c r="E473" s="303"/>
      <c r="F473" s="304"/>
      <c r="G473" s="338"/>
    </row>
    <row r="474" spans="2:7" x14ac:dyDescent="0.3">
      <c r="B474" s="137"/>
      <c r="C474" s="175" t="s">
        <v>1655</v>
      </c>
      <c r="D474" s="303" t="s">
        <v>1668</v>
      </c>
      <c r="E474" s="303"/>
      <c r="F474" s="304"/>
      <c r="G474" s="337"/>
    </row>
    <row r="475" spans="2:7" x14ac:dyDescent="0.3">
      <c r="B475" s="131" t="s">
        <v>650</v>
      </c>
      <c r="C475" s="246" t="s">
        <v>651</v>
      </c>
      <c r="D475" s="133"/>
      <c r="E475" s="133"/>
      <c r="F475" s="132"/>
      <c r="G475" s="322"/>
    </row>
    <row r="476" spans="2:7" x14ac:dyDescent="0.3">
      <c r="B476" s="137"/>
      <c r="C476" s="135" t="s">
        <v>1496</v>
      </c>
      <c r="D476" s="135" t="s">
        <v>1666</v>
      </c>
      <c r="E476" s="135"/>
      <c r="F476" s="304"/>
      <c r="G476" s="337"/>
    </row>
    <row r="477" spans="2:7" x14ac:dyDescent="0.3">
      <c r="B477" s="137"/>
      <c r="C477" s="175" t="s">
        <v>1656</v>
      </c>
      <c r="D477" s="303" t="s">
        <v>1621</v>
      </c>
      <c r="E477" s="303"/>
      <c r="F477" s="304"/>
      <c r="G477" s="337"/>
    </row>
    <row r="478" spans="2:7" x14ac:dyDescent="0.3">
      <c r="B478" s="137"/>
      <c r="C478" s="175" t="s">
        <v>1657</v>
      </c>
      <c r="D478" s="303" t="s">
        <v>1637</v>
      </c>
      <c r="E478" s="303"/>
      <c r="F478" s="304"/>
      <c r="G478" s="338"/>
    </row>
    <row r="479" spans="2:7" x14ac:dyDescent="0.3">
      <c r="B479" s="137"/>
      <c r="C479" s="175" t="s">
        <v>1658</v>
      </c>
      <c r="D479" s="303" t="s">
        <v>1623</v>
      </c>
      <c r="E479" s="303"/>
      <c r="F479" s="304"/>
      <c r="G479" s="338"/>
    </row>
    <row r="480" spans="2:7" x14ac:dyDescent="0.3">
      <c r="B480" s="137"/>
      <c r="C480" s="175" t="s">
        <v>1659</v>
      </c>
      <c r="D480" s="303" t="s">
        <v>1624</v>
      </c>
      <c r="E480" s="303"/>
      <c r="F480" s="304"/>
      <c r="G480" s="337"/>
    </row>
    <row r="481" spans="2:7" x14ac:dyDescent="0.3">
      <c r="B481" s="137"/>
      <c r="C481" s="175" t="s">
        <v>1660</v>
      </c>
      <c r="D481" s="303" t="s">
        <v>1667</v>
      </c>
      <c r="E481" s="303"/>
      <c r="F481" s="304"/>
      <c r="G481" s="337"/>
    </row>
    <row r="482" spans="2:7" x14ac:dyDescent="0.3">
      <c r="B482" s="174">
        <v>209</v>
      </c>
      <c r="C482" s="246" t="s">
        <v>640</v>
      </c>
      <c r="D482" s="133"/>
      <c r="E482" s="133"/>
      <c r="F482" s="132"/>
      <c r="G482" s="322"/>
    </row>
    <row r="483" spans="2:7" x14ac:dyDescent="0.3">
      <c r="B483" s="137"/>
      <c r="C483" s="135" t="s">
        <v>1497</v>
      </c>
      <c r="D483" s="135" t="s">
        <v>1669</v>
      </c>
      <c r="E483" s="135"/>
      <c r="F483" s="304"/>
      <c r="G483" s="337"/>
    </row>
    <row r="484" spans="2:7" x14ac:dyDescent="0.3">
      <c r="B484" s="137"/>
      <c r="C484" s="175" t="s">
        <v>1661</v>
      </c>
      <c r="D484" s="303" t="s">
        <v>1621</v>
      </c>
      <c r="E484" s="303"/>
      <c r="F484" s="304"/>
      <c r="G484" s="337"/>
    </row>
    <row r="485" spans="2:7" x14ac:dyDescent="0.3">
      <c r="B485" s="137"/>
      <c r="C485" s="175" t="s">
        <v>1662</v>
      </c>
      <c r="D485" s="303" t="s">
        <v>1637</v>
      </c>
      <c r="E485" s="303"/>
      <c r="F485" s="304"/>
      <c r="G485" s="338"/>
    </row>
    <row r="486" spans="2:7" x14ac:dyDescent="0.3">
      <c r="B486" s="137"/>
      <c r="C486" s="175" t="s">
        <v>1663</v>
      </c>
      <c r="D486" s="303" t="s">
        <v>1623</v>
      </c>
      <c r="E486" s="303"/>
      <c r="F486" s="304"/>
      <c r="G486" s="338"/>
    </row>
    <row r="487" spans="2:7" x14ac:dyDescent="0.3">
      <c r="B487" s="137"/>
      <c r="C487" s="175" t="s">
        <v>1664</v>
      </c>
      <c r="D487" s="303" t="s">
        <v>1624</v>
      </c>
      <c r="E487" s="303"/>
      <c r="F487" s="304"/>
      <c r="G487" s="338"/>
    </row>
    <row r="488" spans="2:7" ht="15" thickBot="1" x14ac:dyDescent="0.35">
      <c r="B488" s="305"/>
      <c r="C488" s="306" t="s">
        <v>1665</v>
      </c>
      <c r="D488" s="307" t="s">
        <v>1670</v>
      </c>
      <c r="E488" s="307"/>
      <c r="F488" s="308"/>
      <c r="G488" s="339"/>
    </row>
    <row r="489" spans="2:7" ht="15" thickBot="1" x14ac:dyDescent="0.35">
      <c r="B489" s="140"/>
      <c r="C489" s="141"/>
      <c r="D489" s="141"/>
      <c r="E489" s="142"/>
      <c r="F489" s="142"/>
      <c r="G489" s="340"/>
    </row>
    <row r="490" spans="2:7" ht="16.8" thickTop="1" x14ac:dyDescent="0.3">
      <c r="B490" s="130" t="s">
        <v>652</v>
      </c>
      <c r="C490" s="240" t="s">
        <v>653</v>
      </c>
      <c r="D490" s="123"/>
      <c r="E490" s="123"/>
      <c r="F490" s="122"/>
      <c r="G490" s="321"/>
    </row>
    <row r="491" spans="2:7" x14ac:dyDescent="0.3">
      <c r="B491" s="131" t="s">
        <v>654</v>
      </c>
      <c r="C491" s="246" t="s">
        <v>655</v>
      </c>
      <c r="D491" s="133"/>
      <c r="E491" s="133"/>
      <c r="F491" s="132"/>
      <c r="G491" s="322"/>
    </row>
    <row r="492" spans="2:7" x14ac:dyDescent="0.3">
      <c r="B492" s="134"/>
      <c r="C492" s="135" t="s">
        <v>1498</v>
      </c>
      <c r="D492" s="135" t="s">
        <v>655</v>
      </c>
      <c r="E492" s="135"/>
      <c r="F492" s="136"/>
      <c r="G492" s="323"/>
    </row>
    <row r="493" spans="2:7" x14ac:dyDescent="0.3">
      <c r="B493" s="131" t="s">
        <v>656</v>
      </c>
      <c r="C493" s="246" t="s">
        <v>657</v>
      </c>
      <c r="D493" s="133"/>
      <c r="E493" s="133"/>
      <c r="F493" s="132"/>
      <c r="G493" s="322"/>
    </row>
    <row r="494" spans="2:7" x14ac:dyDescent="0.3">
      <c r="B494" s="137"/>
      <c r="C494" s="135" t="s">
        <v>1499</v>
      </c>
      <c r="D494" s="135" t="s">
        <v>657</v>
      </c>
      <c r="E494" s="135"/>
      <c r="F494" s="136"/>
      <c r="G494" s="323"/>
    </row>
    <row r="495" spans="2:7" x14ac:dyDescent="0.3">
      <c r="B495" s="131" t="s">
        <v>658</v>
      </c>
      <c r="C495" s="246" t="s">
        <v>659</v>
      </c>
      <c r="D495" s="133"/>
      <c r="E495" s="133"/>
      <c r="F495" s="132"/>
      <c r="G495" s="322"/>
    </row>
    <row r="496" spans="2:7" x14ac:dyDescent="0.3">
      <c r="B496" s="137"/>
      <c r="C496" s="135" t="s">
        <v>1500</v>
      </c>
      <c r="D496" s="135" t="s">
        <v>659</v>
      </c>
      <c r="E496" s="135"/>
      <c r="F496" s="136"/>
      <c r="G496" s="323"/>
    </row>
    <row r="497" spans="2:7" x14ac:dyDescent="0.3">
      <c r="B497" s="131" t="s">
        <v>660</v>
      </c>
      <c r="C497" s="246" t="s">
        <v>661</v>
      </c>
      <c r="D497" s="133"/>
      <c r="E497" s="133"/>
      <c r="F497" s="132"/>
      <c r="G497" s="322"/>
    </row>
    <row r="498" spans="2:7" ht="15" thickBot="1" x14ac:dyDescent="0.35">
      <c r="B498" s="143"/>
      <c r="C498" s="144" t="s">
        <v>1501</v>
      </c>
      <c r="D498" s="144" t="s">
        <v>661</v>
      </c>
      <c r="E498" s="144"/>
      <c r="F498" s="145"/>
      <c r="G498" s="324"/>
    </row>
    <row r="499" spans="2:7" ht="15.6" thickTop="1" thickBot="1" x14ac:dyDescent="0.35"/>
    <row r="500" spans="2:7" ht="16.8" thickTop="1" x14ac:dyDescent="0.3">
      <c r="B500" s="130" t="s">
        <v>662</v>
      </c>
      <c r="C500" s="240" t="s">
        <v>663</v>
      </c>
      <c r="D500" s="123"/>
      <c r="E500" s="123"/>
      <c r="F500" s="122"/>
      <c r="G500" s="321"/>
    </row>
    <row r="501" spans="2:7" x14ac:dyDescent="0.3">
      <c r="B501" s="131" t="s">
        <v>664</v>
      </c>
      <c r="C501" s="246" t="s">
        <v>663</v>
      </c>
      <c r="D501" s="133"/>
      <c r="E501" s="133"/>
      <c r="F501" s="132"/>
      <c r="G501" s="322"/>
    </row>
    <row r="502" spans="2:7" ht="15" thickBot="1" x14ac:dyDescent="0.35">
      <c r="B502" s="146"/>
      <c r="C502" s="144" t="s">
        <v>1502</v>
      </c>
      <c r="D502" s="144" t="s">
        <v>663</v>
      </c>
      <c r="E502" s="144"/>
      <c r="F502" s="145"/>
      <c r="G502" s="324"/>
    </row>
    <row r="503" spans="2:7" ht="15.6" thickTop="1" thickBot="1" x14ac:dyDescent="0.35">
      <c r="B503" s="140"/>
      <c r="C503" s="141"/>
      <c r="D503" s="141"/>
      <c r="E503" s="142"/>
      <c r="F503" s="142"/>
      <c r="G503" s="340"/>
    </row>
    <row r="504" spans="2:7" ht="16.8" thickTop="1" x14ac:dyDescent="0.3">
      <c r="B504" s="130" t="s">
        <v>665</v>
      </c>
      <c r="C504" s="240" t="s">
        <v>666</v>
      </c>
      <c r="D504" s="123"/>
      <c r="E504" s="123"/>
      <c r="F504" s="122"/>
      <c r="G504" s="321"/>
    </row>
    <row r="505" spans="2:7" x14ac:dyDescent="0.3">
      <c r="B505" s="131" t="s">
        <v>667</v>
      </c>
      <c r="C505" s="246" t="s">
        <v>666</v>
      </c>
      <c r="D505" s="133"/>
      <c r="E505" s="133"/>
      <c r="F505" s="132"/>
      <c r="G505" s="322"/>
    </row>
    <row r="506" spans="2:7" ht="15" thickBot="1" x14ac:dyDescent="0.35">
      <c r="B506" s="146"/>
      <c r="C506" s="144" t="s">
        <v>1503</v>
      </c>
      <c r="D506" s="144" t="s">
        <v>666</v>
      </c>
      <c r="E506" s="144"/>
      <c r="F506" s="145"/>
      <c r="G506" s="324"/>
    </row>
    <row r="507" spans="2:7" ht="15.6" thickTop="1" thickBot="1" x14ac:dyDescent="0.35">
      <c r="B507" s="140"/>
      <c r="C507" s="141"/>
      <c r="D507" s="141"/>
      <c r="E507" s="147"/>
      <c r="F507" s="147"/>
      <c r="G507" s="340"/>
    </row>
    <row r="508" spans="2:7" ht="16.8" thickTop="1" x14ac:dyDescent="0.3">
      <c r="B508" s="130" t="s">
        <v>668</v>
      </c>
      <c r="C508" s="240" t="s">
        <v>669</v>
      </c>
      <c r="D508" s="123"/>
      <c r="E508" s="123"/>
      <c r="F508" s="122"/>
      <c r="G508" s="321"/>
    </row>
    <row r="509" spans="2:7" x14ac:dyDescent="0.3">
      <c r="B509" s="131" t="s">
        <v>670</v>
      </c>
      <c r="C509" s="246" t="s">
        <v>669</v>
      </c>
      <c r="D509" s="133"/>
      <c r="E509" s="133"/>
      <c r="F509" s="132"/>
      <c r="G509" s="322"/>
    </row>
    <row r="510" spans="2:7" ht="15" thickBot="1" x14ac:dyDescent="0.35">
      <c r="B510" s="146"/>
      <c r="C510" s="144" t="s">
        <v>1504</v>
      </c>
      <c r="D510" s="144" t="s">
        <v>669</v>
      </c>
      <c r="E510" s="144"/>
      <c r="F510" s="145"/>
      <c r="G510" s="324"/>
    </row>
    <row r="511" spans="2:7" ht="15.6" thickTop="1" thickBot="1" x14ac:dyDescent="0.35">
      <c r="B511" s="140"/>
      <c r="C511" s="141"/>
      <c r="D511" s="141"/>
      <c r="E511" s="147"/>
      <c r="F511" s="147"/>
      <c r="G511" s="340"/>
    </row>
    <row r="512" spans="2:7" ht="16.8" thickTop="1" x14ac:dyDescent="0.3">
      <c r="B512" s="130" t="s">
        <v>671</v>
      </c>
      <c r="C512" s="240" t="s">
        <v>672</v>
      </c>
      <c r="D512" s="123"/>
      <c r="E512" s="123"/>
      <c r="F512" s="122"/>
      <c r="G512" s="321"/>
    </row>
    <row r="513" spans="1:7" x14ac:dyDescent="0.3">
      <c r="B513" s="131" t="s">
        <v>673</v>
      </c>
      <c r="C513" s="246" t="s">
        <v>672</v>
      </c>
      <c r="D513" s="133"/>
      <c r="E513" s="133"/>
      <c r="F513" s="132"/>
      <c r="G513" s="322"/>
    </row>
    <row r="514" spans="1:7" ht="15" thickBot="1" x14ac:dyDescent="0.35">
      <c r="B514" s="146"/>
      <c r="C514" s="144" t="s">
        <v>1505</v>
      </c>
      <c r="D514" s="144" t="s">
        <v>672</v>
      </c>
      <c r="E514" s="144"/>
      <c r="F514" s="145"/>
      <c r="G514" s="324"/>
    </row>
    <row r="515" spans="1:7" ht="15.6" thickTop="1" thickBot="1" x14ac:dyDescent="0.35">
      <c r="B515" s="140"/>
      <c r="C515" s="141"/>
      <c r="D515" s="141"/>
      <c r="E515" s="148"/>
      <c r="F515" s="148"/>
      <c r="G515" s="340"/>
    </row>
    <row r="516" spans="1:7" ht="16.8" thickTop="1" x14ac:dyDescent="0.3">
      <c r="B516" s="130" t="s">
        <v>674</v>
      </c>
      <c r="C516" s="240" t="s">
        <v>675</v>
      </c>
      <c r="D516" s="123"/>
      <c r="E516" s="123"/>
      <c r="F516" s="122"/>
      <c r="G516" s="321"/>
    </row>
    <row r="517" spans="1:7" x14ac:dyDescent="0.3">
      <c r="B517" s="173">
        <v>302</v>
      </c>
      <c r="C517" s="246" t="s">
        <v>765</v>
      </c>
      <c r="D517" s="133"/>
      <c r="E517" s="133"/>
      <c r="F517" s="132"/>
      <c r="G517" s="322"/>
    </row>
    <row r="518" spans="1:7" x14ac:dyDescent="0.3">
      <c r="B518" s="149"/>
      <c r="C518" s="175" t="s">
        <v>1506</v>
      </c>
      <c r="D518" s="150" t="s">
        <v>676</v>
      </c>
      <c r="E518" s="151"/>
      <c r="F518" s="152"/>
      <c r="G518" s="341"/>
    </row>
    <row r="519" spans="1:7" x14ac:dyDescent="0.3">
      <c r="B519" s="149"/>
      <c r="C519" s="176" t="s">
        <v>1507</v>
      </c>
      <c r="D519" s="153" t="s">
        <v>677</v>
      </c>
      <c r="E519" s="153"/>
      <c r="F519" s="154"/>
      <c r="G519" s="341"/>
    </row>
    <row r="520" spans="1:7" x14ac:dyDescent="0.3">
      <c r="B520" s="149"/>
      <c r="C520" s="153" t="s">
        <v>1508</v>
      </c>
      <c r="D520" s="153" t="s">
        <v>678</v>
      </c>
      <c r="E520" s="153"/>
      <c r="F520" s="154"/>
      <c r="G520" s="341"/>
    </row>
    <row r="521" spans="1:7" x14ac:dyDescent="0.3">
      <c r="B521" s="149"/>
      <c r="C521" s="153" t="s">
        <v>1509</v>
      </c>
      <c r="D521" s="153" t="s">
        <v>679</v>
      </c>
      <c r="E521" s="153"/>
      <c r="F521" s="154"/>
      <c r="G521" s="341"/>
    </row>
    <row r="522" spans="1:7" x14ac:dyDescent="0.3">
      <c r="A522" s="172"/>
      <c r="B522" s="149"/>
      <c r="C522" s="159" t="s">
        <v>1510</v>
      </c>
      <c r="D522" s="159" t="s">
        <v>680</v>
      </c>
      <c r="E522" s="159"/>
      <c r="F522" s="160"/>
      <c r="G522" s="342"/>
    </row>
    <row r="523" spans="1:7" x14ac:dyDescent="0.3">
      <c r="A523" s="172"/>
      <c r="B523" s="174" t="s">
        <v>764</v>
      </c>
      <c r="C523" s="246" t="s">
        <v>766</v>
      </c>
      <c r="D523" s="133"/>
      <c r="E523" s="133"/>
      <c r="F523" s="132"/>
      <c r="G523" s="322"/>
    </row>
    <row r="524" spans="1:7" x14ac:dyDescent="0.3">
      <c r="A524" s="172"/>
      <c r="B524" s="149"/>
      <c r="C524" s="175" t="s">
        <v>1511</v>
      </c>
      <c r="D524" s="150" t="s">
        <v>676</v>
      </c>
      <c r="E524" s="151"/>
      <c r="F524" s="152"/>
      <c r="G524" s="341"/>
    </row>
    <row r="525" spans="1:7" x14ac:dyDescent="0.3">
      <c r="B525" s="149"/>
      <c r="C525" s="176" t="s">
        <v>1512</v>
      </c>
      <c r="D525" s="153" t="s">
        <v>677</v>
      </c>
      <c r="E525" s="153"/>
      <c r="F525" s="154"/>
      <c r="G525" s="341"/>
    </row>
    <row r="526" spans="1:7" x14ac:dyDescent="0.3">
      <c r="B526" s="149"/>
      <c r="C526" s="153" t="s">
        <v>1513</v>
      </c>
      <c r="D526" s="153" t="s">
        <v>678</v>
      </c>
      <c r="E526" s="153"/>
      <c r="F526" s="154"/>
      <c r="G526" s="341"/>
    </row>
    <row r="527" spans="1:7" x14ac:dyDescent="0.3">
      <c r="B527" s="149"/>
      <c r="C527" s="153" t="s">
        <v>1689</v>
      </c>
      <c r="D527" s="153" t="s">
        <v>679</v>
      </c>
      <c r="E527" s="153"/>
      <c r="F527" s="154"/>
      <c r="G527" s="341"/>
    </row>
    <row r="528" spans="1:7" ht="15" thickBot="1" x14ac:dyDescent="0.35">
      <c r="B528" s="139"/>
      <c r="C528" s="155" t="s">
        <v>1514</v>
      </c>
      <c r="D528" s="155" t="s">
        <v>680</v>
      </c>
      <c r="E528" s="155"/>
      <c r="F528" s="156"/>
      <c r="G528" s="324"/>
    </row>
    <row r="529" spans="2:7" ht="15.6" thickTop="1" thickBot="1" x14ac:dyDescent="0.35">
      <c r="B529" s="129"/>
      <c r="C529" s="129"/>
      <c r="D529" s="129"/>
      <c r="E529" s="129"/>
      <c r="F529" s="157"/>
      <c r="G529" s="343"/>
    </row>
    <row r="530" spans="2:7" ht="16.8" thickTop="1" x14ac:dyDescent="0.3">
      <c r="B530" s="130" t="s">
        <v>681</v>
      </c>
      <c r="C530" s="240" t="s">
        <v>682</v>
      </c>
      <c r="D530" s="123"/>
      <c r="E530" s="123"/>
      <c r="F530" s="122"/>
      <c r="G530" s="344"/>
    </row>
    <row r="531" spans="2:7" x14ac:dyDescent="0.3">
      <c r="B531" s="131" t="s">
        <v>683</v>
      </c>
      <c r="C531" s="246" t="s">
        <v>684</v>
      </c>
      <c r="D531" s="133"/>
      <c r="E531" s="133"/>
      <c r="F531" s="132"/>
      <c r="G531" s="345"/>
    </row>
    <row r="532" spans="2:7" x14ac:dyDescent="0.3">
      <c r="B532" s="149"/>
      <c r="C532" s="175" t="s">
        <v>1515</v>
      </c>
      <c r="D532" s="150" t="s">
        <v>685</v>
      </c>
      <c r="E532" s="151"/>
      <c r="F532" s="152"/>
      <c r="G532" s="341"/>
    </row>
    <row r="533" spans="2:7" x14ac:dyDescent="0.3">
      <c r="B533" s="149"/>
      <c r="C533" s="176" t="s">
        <v>1516</v>
      </c>
      <c r="D533" s="153" t="s">
        <v>686</v>
      </c>
      <c r="E533" s="153"/>
      <c r="F533" s="154"/>
      <c r="G533" s="323"/>
    </row>
    <row r="534" spans="2:7" x14ac:dyDescent="0.3">
      <c r="B534" s="149"/>
      <c r="C534" s="153" t="s">
        <v>1517</v>
      </c>
      <c r="D534" s="153" t="s">
        <v>687</v>
      </c>
      <c r="E534" s="153"/>
      <c r="F534" s="154"/>
      <c r="G534" s="323"/>
    </row>
    <row r="535" spans="2:7" x14ac:dyDescent="0.3">
      <c r="B535" s="149"/>
      <c r="C535" s="153" t="s">
        <v>1518</v>
      </c>
      <c r="D535" s="153" t="s">
        <v>688</v>
      </c>
      <c r="E535" s="153"/>
      <c r="F535" s="154"/>
      <c r="G535" s="323"/>
    </row>
    <row r="536" spans="2:7" x14ac:dyDescent="0.3">
      <c r="B536" s="158"/>
      <c r="C536" s="159" t="s">
        <v>1519</v>
      </c>
      <c r="D536" s="159" t="s">
        <v>689</v>
      </c>
      <c r="E536" s="159"/>
      <c r="F536" s="160"/>
      <c r="G536" s="342"/>
    </row>
    <row r="537" spans="2:7" x14ac:dyDescent="0.3">
      <c r="B537" s="131" t="s">
        <v>690</v>
      </c>
      <c r="C537" s="247" t="s">
        <v>691</v>
      </c>
      <c r="D537" s="162"/>
      <c r="E537" s="162"/>
      <c r="F537" s="161"/>
      <c r="G537" s="346"/>
    </row>
    <row r="538" spans="2:7" x14ac:dyDescent="0.3">
      <c r="B538" s="149"/>
      <c r="C538" s="175" t="s">
        <v>1521</v>
      </c>
      <c r="D538" s="150" t="s">
        <v>692</v>
      </c>
      <c r="E538" s="151"/>
      <c r="F538" s="152"/>
      <c r="G538" s="341"/>
    </row>
    <row r="539" spans="2:7" x14ac:dyDescent="0.3">
      <c r="B539" s="149"/>
      <c r="C539" s="176" t="s">
        <v>1520</v>
      </c>
      <c r="D539" s="153" t="s">
        <v>693</v>
      </c>
      <c r="E539" s="153"/>
      <c r="F539" s="154"/>
      <c r="G539" s="323"/>
    </row>
    <row r="540" spans="2:7" x14ac:dyDescent="0.3">
      <c r="B540" s="149"/>
      <c r="C540" s="153" t="s">
        <v>1522</v>
      </c>
      <c r="D540" s="153" t="s">
        <v>694</v>
      </c>
      <c r="E540" s="153"/>
      <c r="F540" s="154"/>
      <c r="G540" s="341"/>
    </row>
    <row r="541" spans="2:7" x14ac:dyDescent="0.3">
      <c r="B541" s="149"/>
      <c r="C541" s="153" t="s">
        <v>1523</v>
      </c>
      <c r="D541" s="153" t="s">
        <v>695</v>
      </c>
      <c r="E541" s="153"/>
      <c r="F541" s="154"/>
      <c r="G541" s="323"/>
    </row>
    <row r="542" spans="2:7" x14ac:dyDescent="0.3">
      <c r="B542" s="158"/>
      <c r="C542" s="159" t="s">
        <v>1524</v>
      </c>
      <c r="D542" s="159" t="s">
        <v>696</v>
      </c>
      <c r="E542" s="159"/>
      <c r="F542" s="160"/>
      <c r="G542" s="342"/>
    </row>
    <row r="543" spans="2:7" x14ac:dyDescent="0.3">
      <c r="B543" s="131" t="s">
        <v>697</v>
      </c>
      <c r="C543" s="247" t="s">
        <v>698</v>
      </c>
      <c r="D543" s="162"/>
      <c r="E543" s="162"/>
      <c r="F543" s="161"/>
      <c r="G543" s="346"/>
    </row>
    <row r="544" spans="2:7" x14ac:dyDescent="0.3">
      <c r="B544" s="149"/>
      <c r="C544" s="175" t="s">
        <v>1525</v>
      </c>
      <c r="D544" s="150" t="s">
        <v>699</v>
      </c>
      <c r="E544" s="151"/>
      <c r="F544" s="152"/>
      <c r="G544" s="341"/>
    </row>
    <row r="545" spans="2:7" x14ac:dyDescent="0.3">
      <c r="B545" s="149"/>
      <c r="C545" s="176" t="s">
        <v>1526</v>
      </c>
      <c r="D545" s="153" t="s">
        <v>700</v>
      </c>
      <c r="E545" s="153"/>
      <c r="F545" s="154"/>
      <c r="G545" s="323"/>
    </row>
    <row r="546" spans="2:7" x14ac:dyDescent="0.3">
      <c r="B546" s="149"/>
      <c r="C546" s="153" t="s">
        <v>1527</v>
      </c>
      <c r="D546" s="153" t="s">
        <v>701</v>
      </c>
      <c r="E546" s="153"/>
      <c r="F546" s="154"/>
      <c r="G546" s="341"/>
    </row>
    <row r="547" spans="2:7" x14ac:dyDescent="0.3">
      <c r="B547" s="149"/>
      <c r="C547" s="153" t="s">
        <v>1528</v>
      </c>
      <c r="D547" s="153" t="s">
        <v>702</v>
      </c>
      <c r="E547" s="153"/>
      <c r="F547" s="154"/>
      <c r="G547" s="323"/>
    </row>
    <row r="548" spans="2:7" x14ac:dyDescent="0.3">
      <c r="B548" s="158"/>
      <c r="C548" s="159" t="s">
        <v>1529</v>
      </c>
      <c r="D548" s="159" t="s">
        <v>703</v>
      </c>
      <c r="E548" s="159"/>
      <c r="F548" s="160"/>
      <c r="G548" s="342"/>
    </row>
    <row r="549" spans="2:7" x14ac:dyDescent="0.3">
      <c r="B549" s="163">
        <v>326</v>
      </c>
      <c r="C549" s="248" t="s">
        <v>704</v>
      </c>
      <c r="D549" s="162"/>
      <c r="E549" s="162"/>
      <c r="F549" s="161"/>
      <c r="G549" s="346"/>
    </row>
    <row r="550" spans="2:7" x14ac:dyDescent="0.3">
      <c r="B550" s="149"/>
      <c r="C550" s="164" t="s">
        <v>1530</v>
      </c>
      <c r="D550" s="388" t="s">
        <v>705</v>
      </c>
      <c r="E550" s="389"/>
      <c r="F550" s="390"/>
      <c r="G550" s="341"/>
    </row>
    <row r="551" spans="2:7" x14ac:dyDescent="0.3">
      <c r="B551" s="149"/>
      <c r="C551" s="165" t="s">
        <v>1531</v>
      </c>
      <c r="D551" s="388" t="s">
        <v>706</v>
      </c>
      <c r="E551" s="389"/>
      <c r="F551" s="390"/>
      <c r="G551" s="323"/>
    </row>
    <row r="552" spans="2:7" x14ac:dyDescent="0.3">
      <c r="B552" s="149"/>
      <c r="C552" s="165" t="s">
        <v>1532</v>
      </c>
      <c r="D552" s="388" t="s">
        <v>707</v>
      </c>
      <c r="E552" s="389"/>
      <c r="F552" s="390"/>
      <c r="G552" s="341"/>
    </row>
    <row r="553" spans="2:7" x14ac:dyDescent="0.3">
      <c r="B553" s="149"/>
      <c r="C553" s="165" t="s">
        <v>1533</v>
      </c>
      <c r="D553" s="388" t="s">
        <v>708</v>
      </c>
      <c r="E553" s="389"/>
      <c r="F553" s="390"/>
      <c r="G553" s="323"/>
    </row>
    <row r="554" spans="2:7" x14ac:dyDescent="0.3">
      <c r="B554" s="149"/>
      <c r="C554" s="166" t="s">
        <v>1534</v>
      </c>
      <c r="D554" s="388" t="s">
        <v>709</v>
      </c>
      <c r="E554" s="389"/>
      <c r="F554" s="390"/>
      <c r="G554" s="323"/>
    </row>
    <row r="555" spans="2:7" x14ac:dyDescent="0.3">
      <c r="B555" s="163">
        <v>327</v>
      </c>
      <c r="C555" s="246" t="s">
        <v>710</v>
      </c>
      <c r="D555" s="133"/>
      <c r="E555" s="133"/>
      <c r="F555" s="132"/>
      <c r="G555" s="345"/>
    </row>
    <row r="556" spans="2:7" x14ac:dyDescent="0.3">
      <c r="B556" s="149"/>
      <c r="C556" s="165" t="s">
        <v>1535</v>
      </c>
      <c r="D556" s="388" t="s">
        <v>711</v>
      </c>
      <c r="E556" s="389"/>
      <c r="F556" s="390"/>
      <c r="G556" s="341"/>
    </row>
    <row r="557" spans="2:7" x14ac:dyDescent="0.3">
      <c r="B557" s="149"/>
      <c r="C557" s="165" t="s">
        <v>1536</v>
      </c>
      <c r="D557" s="388" t="s">
        <v>712</v>
      </c>
      <c r="E557" s="389"/>
      <c r="F557" s="390"/>
      <c r="G557" s="323"/>
    </row>
    <row r="558" spans="2:7" x14ac:dyDescent="0.3">
      <c r="B558" s="149"/>
      <c r="C558" s="165" t="s">
        <v>1537</v>
      </c>
      <c r="D558" s="388" t="s">
        <v>713</v>
      </c>
      <c r="E558" s="389"/>
      <c r="F558" s="390"/>
      <c r="G558" s="341"/>
    </row>
    <row r="559" spans="2:7" x14ac:dyDescent="0.3">
      <c r="B559" s="149"/>
      <c r="C559" s="165" t="s">
        <v>1538</v>
      </c>
      <c r="D559" s="388" t="s">
        <v>714</v>
      </c>
      <c r="E559" s="389"/>
      <c r="F559" s="390"/>
      <c r="G559" s="323"/>
    </row>
    <row r="560" spans="2:7" ht="15" thickBot="1" x14ac:dyDescent="0.35">
      <c r="B560" s="139"/>
      <c r="C560" s="167" t="s">
        <v>1539</v>
      </c>
      <c r="D560" s="391" t="s">
        <v>715</v>
      </c>
      <c r="E560" s="392"/>
      <c r="F560" s="393"/>
      <c r="G560" s="324"/>
    </row>
    <row r="561" spans="2:7" ht="15.6" thickTop="1" thickBot="1" x14ac:dyDescent="0.35"/>
    <row r="562" spans="2:7" ht="16.8" thickTop="1" x14ac:dyDescent="0.3">
      <c r="B562" s="130" t="s">
        <v>716</v>
      </c>
      <c r="C562" s="240" t="s">
        <v>717</v>
      </c>
      <c r="D562" s="123"/>
      <c r="E562" s="123"/>
      <c r="F562" s="122"/>
      <c r="G562" s="344"/>
    </row>
    <row r="563" spans="2:7" x14ac:dyDescent="0.3">
      <c r="B563" s="163">
        <v>333</v>
      </c>
      <c r="C563" s="133" t="s">
        <v>717</v>
      </c>
      <c r="D563" s="133"/>
      <c r="E563" s="133"/>
      <c r="F563" s="132"/>
      <c r="G563" s="345"/>
    </row>
    <row r="564" spans="2:7" x14ac:dyDescent="0.3">
      <c r="B564" s="149"/>
      <c r="C564" s="249" t="s">
        <v>1540</v>
      </c>
      <c r="D564" s="150" t="s">
        <v>718</v>
      </c>
      <c r="E564" s="151"/>
      <c r="F564" s="152"/>
      <c r="G564" s="341"/>
    </row>
    <row r="565" spans="2:7" x14ac:dyDescent="0.3">
      <c r="B565" s="149"/>
      <c r="C565" s="249" t="s">
        <v>1541</v>
      </c>
      <c r="D565" s="138" t="s">
        <v>719</v>
      </c>
      <c r="E565" s="135"/>
      <c r="F565" s="135"/>
      <c r="G565" s="323"/>
    </row>
    <row r="566" spans="2:7" x14ac:dyDescent="0.3">
      <c r="B566" s="149"/>
      <c r="C566" s="249" t="s">
        <v>1542</v>
      </c>
      <c r="D566" s="138" t="s">
        <v>720</v>
      </c>
      <c r="E566" s="135"/>
      <c r="F566" s="135"/>
      <c r="G566" s="341"/>
    </row>
    <row r="567" spans="2:7" x14ac:dyDescent="0.3">
      <c r="B567" s="149"/>
      <c r="C567" s="249" t="s">
        <v>1543</v>
      </c>
      <c r="D567" s="138" t="s">
        <v>721</v>
      </c>
      <c r="E567" s="135"/>
      <c r="F567" s="135"/>
      <c r="G567" s="323"/>
    </row>
    <row r="568" spans="2:7" ht="15" thickBot="1" x14ac:dyDescent="0.35">
      <c r="B568" s="139"/>
      <c r="C568" s="250" t="s">
        <v>1544</v>
      </c>
      <c r="D568" s="168" t="s">
        <v>722</v>
      </c>
      <c r="E568" s="144"/>
      <c r="F568" s="144"/>
      <c r="G568" s="324"/>
    </row>
    <row r="569" spans="2:7" ht="15.6" thickTop="1" thickBot="1" x14ac:dyDescent="0.35">
      <c r="B569" s="141"/>
      <c r="C569" s="141"/>
      <c r="D569" s="141"/>
      <c r="E569" s="142"/>
      <c r="F569" s="169"/>
      <c r="G569" s="340"/>
    </row>
    <row r="570" spans="2:7" ht="16.8" thickTop="1" x14ac:dyDescent="0.3">
      <c r="B570" s="130" t="s">
        <v>723</v>
      </c>
      <c r="C570" s="240" t="s">
        <v>724</v>
      </c>
      <c r="D570" s="123"/>
      <c r="E570" s="123"/>
      <c r="F570" s="122"/>
      <c r="G570" s="344"/>
    </row>
    <row r="571" spans="2:7" x14ac:dyDescent="0.3">
      <c r="B571" s="163" t="s">
        <v>725</v>
      </c>
      <c r="C571" s="133" t="s">
        <v>724</v>
      </c>
      <c r="D571" s="133"/>
      <c r="E571" s="133"/>
      <c r="F571" s="132"/>
      <c r="G571" s="345"/>
    </row>
    <row r="572" spans="2:7" x14ac:dyDescent="0.3">
      <c r="B572" s="149"/>
      <c r="C572" s="150" t="s">
        <v>1545</v>
      </c>
      <c r="D572" s="135" t="s">
        <v>726</v>
      </c>
      <c r="E572" s="135"/>
      <c r="F572" s="136"/>
      <c r="G572" s="341"/>
    </row>
    <row r="573" spans="2:7" x14ac:dyDescent="0.3">
      <c r="B573" s="149"/>
      <c r="C573" s="150" t="s">
        <v>1546</v>
      </c>
      <c r="D573" s="135" t="s">
        <v>727</v>
      </c>
      <c r="E573" s="135"/>
      <c r="F573" s="136"/>
      <c r="G573" s="323"/>
    </row>
    <row r="574" spans="2:7" x14ac:dyDescent="0.3">
      <c r="B574" s="149"/>
      <c r="C574" s="150" t="s">
        <v>1547</v>
      </c>
      <c r="D574" s="135" t="s">
        <v>728</v>
      </c>
      <c r="E574" s="135"/>
      <c r="F574" s="136"/>
      <c r="G574" s="341"/>
    </row>
    <row r="575" spans="2:7" x14ac:dyDescent="0.3">
      <c r="B575" s="149"/>
      <c r="C575" s="150" t="s">
        <v>1548</v>
      </c>
      <c r="D575" s="135" t="s">
        <v>729</v>
      </c>
      <c r="E575" s="135"/>
      <c r="F575" s="136"/>
      <c r="G575" s="323"/>
    </row>
    <row r="576" spans="2:7" ht="15" thickBot="1" x14ac:dyDescent="0.35">
      <c r="B576" s="170"/>
      <c r="C576" s="250" t="s">
        <v>1549</v>
      </c>
      <c r="D576" s="144" t="s">
        <v>730</v>
      </c>
      <c r="E576" s="144"/>
      <c r="F576" s="145"/>
      <c r="G576" s="324"/>
    </row>
    <row r="577" spans="2:7" ht="15.6" thickTop="1" thickBot="1" x14ac:dyDescent="0.35">
      <c r="B577" s="141"/>
      <c r="C577" s="141"/>
      <c r="D577" s="141"/>
      <c r="E577" s="147"/>
      <c r="F577" s="171"/>
      <c r="G577" s="340"/>
    </row>
    <row r="578" spans="2:7" ht="16.8" thickTop="1" x14ac:dyDescent="0.3">
      <c r="B578" s="130" t="s">
        <v>731</v>
      </c>
      <c r="C578" s="240" t="s">
        <v>732</v>
      </c>
      <c r="D578" s="123"/>
      <c r="E578" s="123"/>
      <c r="F578" s="122"/>
      <c r="G578" s="344"/>
    </row>
    <row r="579" spans="2:7" x14ac:dyDescent="0.3">
      <c r="B579" s="131" t="s">
        <v>733</v>
      </c>
      <c r="C579" s="246" t="s">
        <v>732</v>
      </c>
      <c r="D579" s="133"/>
      <c r="E579" s="133"/>
      <c r="F579" s="132"/>
      <c r="G579" s="345"/>
    </row>
    <row r="580" spans="2:7" x14ac:dyDescent="0.3">
      <c r="B580" s="149"/>
      <c r="C580" s="135" t="s">
        <v>1550</v>
      </c>
      <c r="D580" s="135" t="s">
        <v>734</v>
      </c>
      <c r="E580" s="135"/>
      <c r="F580" s="136"/>
      <c r="G580" s="341"/>
    </row>
    <row r="581" spans="2:7" x14ac:dyDescent="0.3">
      <c r="B581" s="149"/>
      <c r="C581" s="135" t="s">
        <v>1551</v>
      </c>
      <c r="D581" s="135" t="s">
        <v>735</v>
      </c>
      <c r="E581" s="135"/>
      <c r="F581" s="136"/>
      <c r="G581" s="323"/>
    </row>
    <row r="582" spans="2:7" x14ac:dyDescent="0.3">
      <c r="B582" s="149"/>
      <c r="C582" s="135" t="s">
        <v>1552</v>
      </c>
      <c r="D582" s="135" t="s">
        <v>736</v>
      </c>
      <c r="E582" s="135"/>
      <c r="F582" s="136"/>
      <c r="G582" s="341"/>
    </row>
    <row r="583" spans="2:7" x14ac:dyDescent="0.3">
      <c r="B583" s="149"/>
      <c r="C583" s="135" t="s">
        <v>1553</v>
      </c>
      <c r="D583" s="135" t="s">
        <v>737</v>
      </c>
      <c r="E583" s="135"/>
      <c r="F583" s="136"/>
      <c r="G583" s="323"/>
    </row>
    <row r="584" spans="2:7" ht="15" thickBot="1" x14ac:dyDescent="0.35">
      <c r="B584" s="170"/>
      <c r="C584" s="135" t="s">
        <v>1554</v>
      </c>
      <c r="D584" s="144" t="s">
        <v>738</v>
      </c>
      <c r="E584" s="144"/>
      <c r="F584" s="145"/>
      <c r="G584" s="324"/>
    </row>
    <row r="585" spans="2:7" ht="15.6" thickTop="1" thickBot="1" x14ac:dyDescent="0.35">
      <c r="B585" s="141"/>
      <c r="C585" s="141"/>
      <c r="D585" s="141"/>
      <c r="E585" s="147"/>
      <c r="F585" s="171"/>
      <c r="G585" s="340"/>
    </row>
    <row r="586" spans="2:7" ht="16.8" thickTop="1" x14ac:dyDescent="0.3">
      <c r="B586" s="130" t="s">
        <v>739</v>
      </c>
      <c r="C586" s="240" t="s">
        <v>740</v>
      </c>
      <c r="D586" s="123"/>
      <c r="E586" s="123"/>
      <c r="F586" s="122"/>
      <c r="G586" s="344"/>
    </row>
    <row r="587" spans="2:7" x14ac:dyDescent="0.3">
      <c r="B587" s="131" t="s">
        <v>741</v>
      </c>
      <c r="C587" s="246" t="s">
        <v>740</v>
      </c>
      <c r="D587" s="133"/>
      <c r="E587" s="133"/>
      <c r="F587" s="132"/>
      <c r="G587" s="345"/>
    </row>
    <row r="588" spans="2:7" x14ac:dyDescent="0.3">
      <c r="B588" s="149"/>
      <c r="C588" s="135" t="s">
        <v>1555</v>
      </c>
      <c r="D588" s="135" t="s">
        <v>742</v>
      </c>
      <c r="E588" s="135"/>
      <c r="F588" s="136"/>
      <c r="G588" s="341"/>
    </row>
    <row r="589" spans="2:7" x14ac:dyDescent="0.3">
      <c r="B589" s="149"/>
      <c r="C589" s="135" t="s">
        <v>1556</v>
      </c>
      <c r="D589" s="135" t="s">
        <v>743</v>
      </c>
      <c r="E589" s="135"/>
      <c r="F589" s="136"/>
      <c r="G589" s="323"/>
    </row>
    <row r="590" spans="2:7" x14ac:dyDescent="0.3">
      <c r="B590" s="149"/>
      <c r="C590" s="135" t="s">
        <v>1557</v>
      </c>
      <c r="D590" s="135" t="s">
        <v>744</v>
      </c>
      <c r="E590" s="135"/>
      <c r="F590" s="136"/>
      <c r="G590" s="341"/>
    </row>
    <row r="591" spans="2:7" x14ac:dyDescent="0.3">
      <c r="B591" s="149"/>
      <c r="C591" s="135" t="s">
        <v>1558</v>
      </c>
      <c r="D591" s="135" t="s">
        <v>745</v>
      </c>
      <c r="E591" s="135"/>
      <c r="F591" s="136"/>
      <c r="G591" s="323"/>
    </row>
    <row r="592" spans="2:7" ht="15" thickBot="1" x14ac:dyDescent="0.35">
      <c r="B592" s="170"/>
      <c r="C592" s="299" t="s">
        <v>1559</v>
      </c>
      <c r="D592" s="144" t="s">
        <v>746</v>
      </c>
      <c r="E592" s="144"/>
      <c r="F592" s="145"/>
      <c r="G592" s="324"/>
    </row>
    <row r="593" spans="2:7" ht="15.6" thickTop="1" thickBot="1" x14ac:dyDescent="0.35">
      <c r="B593" s="141"/>
      <c r="C593" s="141"/>
      <c r="D593" s="141"/>
      <c r="E593" s="147"/>
      <c r="F593" s="171"/>
      <c r="G593" s="340"/>
    </row>
    <row r="594" spans="2:7" ht="16.8" thickTop="1" x14ac:dyDescent="0.3">
      <c r="B594" s="130" t="s">
        <v>747</v>
      </c>
      <c r="C594" s="240" t="s">
        <v>748</v>
      </c>
      <c r="D594" s="123"/>
      <c r="E594" s="123"/>
      <c r="F594" s="122"/>
      <c r="G594" s="344"/>
    </row>
    <row r="595" spans="2:7" x14ac:dyDescent="0.3">
      <c r="B595" s="131" t="s">
        <v>749</v>
      </c>
      <c r="C595" s="246" t="s">
        <v>748</v>
      </c>
      <c r="D595" s="133"/>
      <c r="E595" s="133"/>
      <c r="F595" s="132"/>
      <c r="G595" s="345"/>
    </row>
    <row r="596" spans="2:7" x14ac:dyDescent="0.3">
      <c r="B596" s="149"/>
      <c r="C596" s="135" t="s">
        <v>1560</v>
      </c>
      <c r="D596" s="135" t="s">
        <v>750</v>
      </c>
      <c r="E596" s="135"/>
      <c r="F596" s="136"/>
      <c r="G596" s="341"/>
    </row>
    <row r="597" spans="2:7" x14ac:dyDescent="0.3">
      <c r="B597" s="149"/>
      <c r="C597" s="135" t="s">
        <v>1561</v>
      </c>
      <c r="D597" s="135" t="s">
        <v>751</v>
      </c>
      <c r="E597" s="135"/>
      <c r="F597" s="136"/>
      <c r="G597" s="323"/>
    </row>
    <row r="598" spans="2:7" x14ac:dyDescent="0.3">
      <c r="B598" s="149"/>
      <c r="C598" s="135" t="s">
        <v>1562</v>
      </c>
      <c r="D598" s="135" t="s">
        <v>752</v>
      </c>
      <c r="E598" s="135"/>
      <c r="F598" s="136"/>
      <c r="G598" s="341"/>
    </row>
    <row r="599" spans="2:7" x14ac:dyDescent="0.3">
      <c r="B599" s="149"/>
      <c r="C599" s="135" t="s">
        <v>1563</v>
      </c>
      <c r="D599" s="135" t="s">
        <v>753</v>
      </c>
      <c r="E599" s="135"/>
      <c r="F599" s="136"/>
      <c r="G599" s="323"/>
    </row>
    <row r="600" spans="2:7" ht="15" thickBot="1" x14ac:dyDescent="0.35">
      <c r="B600" s="139"/>
      <c r="C600" s="135" t="s">
        <v>1564</v>
      </c>
      <c r="D600" s="144" t="s">
        <v>754</v>
      </c>
      <c r="E600" s="144"/>
      <c r="F600" s="145"/>
      <c r="G600" s="324"/>
    </row>
    <row r="601" spans="2:7" ht="15.6" thickTop="1" thickBot="1" x14ac:dyDescent="0.35">
      <c r="B601" s="140"/>
      <c r="C601" s="141"/>
      <c r="D601" s="141"/>
      <c r="E601" s="142"/>
      <c r="F601" s="169"/>
      <c r="G601" s="340"/>
    </row>
    <row r="602" spans="2:7" ht="16.8" thickTop="1" x14ac:dyDescent="0.3">
      <c r="B602" s="130" t="s">
        <v>755</v>
      </c>
      <c r="C602" s="240" t="s">
        <v>756</v>
      </c>
      <c r="D602" s="123"/>
      <c r="E602" s="123"/>
      <c r="F602" s="122"/>
      <c r="G602" s="344"/>
    </row>
    <row r="603" spans="2:7" x14ac:dyDescent="0.3">
      <c r="B603" s="163">
        <v>381</v>
      </c>
      <c r="C603" s="246" t="s">
        <v>756</v>
      </c>
      <c r="D603" s="133"/>
      <c r="E603" s="133"/>
      <c r="F603" s="132"/>
      <c r="G603" s="345"/>
    </row>
    <row r="604" spans="2:7" x14ac:dyDescent="0.3">
      <c r="B604" s="149"/>
      <c r="C604" s="135" t="s">
        <v>1565</v>
      </c>
      <c r="D604" s="135" t="s">
        <v>757</v>
      </c>
      <c r="E604" s="135"/>
      <c r="F604" s="136"/>
      <c r="G604" s="341"/>
    </row>
    <row r="605" spans="2:7" ht="15" thickBot="1" x14ac:dyDescent="0.35">
      <c r="B605" s="143"/>
      <c r="C605" s="251" t="s">
        <v>1566</v>
      </c>
      <c r="D605" s="144" t="s">
        <v>758</v>
      </c>
      <c r="E605" s="144"/>
      <c r="F605" s="145"/>
      <c r="G605" s="324"/>
    </row>
    <row r="606" spans="2:7" ht="15.6" thickTop="1" thickBot="1" x14ac:dyDescent="0.35">
      <c r="B606" s="140"/>
      <c r="C606" s="141"/>
      <c r="D606" s="141"/>
      <c r="E606" s="142"/>
      <c r="F606" s="169"/>
      <c r="G606" s="340"/>
    </row>
    <row r="607" spans="2:7" ht="16.8" thickTop="1" x14ac:dyDescent="0.3">
      <c r="B607" s="130" t="s">
        <v>759</v>
      </c>
      <c r="C607" s="240" t="s">
        <v>760</v>
      </c>
      <c r="D607" s="123"/>
      <c r="E607" s="123"/>
      <c r="F607" s="122"/>
      <c r="G607" s="344"/>
    </row>
    <row r="608" spans="2:7" x14ac:dyDescent="0.3">
      <c r="B608" s="131" t="s">
        <v>761</v>
      </c>
      <c r="C608" s="246" t="s">
        <v>762</v>
      </c>
      <c r="D608" s="133"/>
      <c r="E608" s="133"/>
      <c r="F608" s="132"/>
      <c r="G608" s="345"/>
    </row>
    <row r="609" spans="2:7" ht="15" thickBot="1" x14ac:dyDescent="0.35">
      <c r="B609" s="143"/>
      <c r="C609" s="144" t="s">
        <v>1567</v>
      </c>
      <c r="D609" s="144" t="s">
        <v>763</v>
      </c>
      <c r="E609" s="144"/>
      <c r="F609" s="145"/>
      <c r="G609" s="324"/>
    </row>
    <row r="610" spans="2:7" ht="15" thickTop="1" x14ac:dyDescent="0.3"/>
  </sheetData>
  <mergeCells count="16">
    <mergeCell ref="D560:F560"/>
    <mergeCell ref="D554:F554"/>
    <mergeCell ref="D556:F556"/>
    <mergeCell ref="D557:F557"/>
    <mergeCell ref="D558:F558"/>
    <mergeCell ref="D559:F559"/>
    <mergeCell ref="B451:G451"/>
    <mergeCell ref="D550:F550"/>
    <mergeCell ref="D551:F551"/>
    <mergeCell ref="D552:F552"/>
    <mergeCell ref="D553:F553"/>
    <mergeCell ref="B2:E2"/>
    <mergeCell ref="B3:E3"/>
    <mergeCell ref="B4:E4"/>
    <mergeCell ref="C6:E6"/>
    <mergeCell ref="B8:G8"/>
  </mergeCells>
  <dataValidations count="4">
    <dataValidation type="decimal" allowBlank="1" showInputMessage="1" errorTitle="H i n w e i s" error="Bitte tragen Sie hier nur volle Euro-Beträge ein bzw.  negative Vorzeichen bitte vor den Betrag setzen. Vielen Dank." sqref="G500:G560 G562:G609 G455:G498 G444:G449" xr:uid="{00000000-0002-0000-0000-000000000000}">
      <formula1>-100000000000000000</formula1>
      <formula2>100000000000000000</formula2>
    </dataValidation>
    <dataValidation type="whole" allowBlank="1" showInputMessage="1" showErrorMessage="1" errorTitle="H i n w e i s" error="Bitte tragen Sie hier nur volle Euro-Beträge ein bzw.  negative Vorzeichen bitte vor den Betrag setzen. Vielen Dank." sqref="G451:G454" xr:uid="{00000000-0002-0000-0000-000001000000}">
      <formula1>-100000000000000000</formula1>
      <formula2>100000000000000000</formula2>
    </dataValidation>
    <dataValidation type="list" allowBlank="1" showInputMessage="1" showErrorMessage="1" sqref="F2" xr:uid="{00000000-0002-0000-0000-000002000000}">
      <formula1>"wählen Sie Ihren Regierungsbezirk (zuerst ins Feld - dann Schalter rechts anklicken),Düsseldorf,Köln,Münster,Detmold,Arnsberg,Verbände,"</formula1>
    </dataValidation>
    <dataValidation type="list" allowBlank="1" showInputMessage="1" showErrorMessage="1" sqref="F3" xr:uid="{00000000-0002-0000-0000-000003000000}">
      <formula1>CHOOSE(MATCH($F2,Bezirke,0),Düsseldorf,Köln,Münster,Detmold,Arnsberg,Verbände)</formula1>
    </dataValidation>
  </dataValidations>
  <pageMargins left="0.70866141732283472" right="0.70866141732283472" top="0.78740157480314965" bottom="0.78740157480314965" header="0.31496062992125984" footer="0.31496062992125984"/>
  <pageSetup paperSize="9" scale="5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Tabelle1!$I$2:$I$7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J66"/>
  <sheetViews>
    <sheetView zoomScale="75" zoomScaleNormal="75" workbookViewId="0">
      <selection activeCell="D4" sqref="D4"/>
    </sheetView>
  </sheetViews>
  <sheetFormatPr baseColWidth="10" defaultRowHeight="15.6" x14ac:dyDescent="0.3"/>
  <cols>
    <col min="3" max="3" width="82.109375" customWidth="1"/>
    <col min="4" max="4" width="24.6640625" style="352" customWidth="1"/>
    <col min="8" max="8" width="81.44140625" bestFit="1" customWidth="1"/>
    <col min="9" max="9" width="24.6640625" style="352" customWidth="1"/>
  </cols>
  <sheetData>
    <row r="1" spans="1:10" ht="16.2" thickBot="1" x14ac:dyDescent="0.35">
      <c r="C1" s="352"/>
      <c r="D1" s="371"/>
    </row>
    <row r="2" spans="1:10" ht="18" thickTop="1" x14ac:dyDescent="0.3">
      <c r="A2" s="206" t="s">
        <v>767</v>
      </c>
      <c r="B2" s="212"/>
      <c r="C2" s="353"/>
      <c r="E2" s="180"/>
      <c r="F2" s="185"/>
      <c r="G2" s="186" t="s">
        <v>768</v>
      </c>
      <c r="H2" s="187"/>
      <c r="I2" s="359"/>
      <c r="J2" s="188"/>
    </row>
    <row r="3" spans="1:10" ht="17.399999999999999" x14ac:dyDescent="0.3">
      <c r="A3" s="349"/>
      <c r="B3" s="211"/>
      <c r="C3" s="181"/>
      <c r="D3" s="354"/>
      <c r="E3" s="181"/>
      <c r="F3" s="189"/>
      <c r="G3" s="350"/>
      <c r="H3" s="183"/>
      <c r="I3" s="355"/>
      <c r="J3" s="190"/>
    </row>
    <row r="4" spans="1:10" ht="15" customHeight="1" x14ac:dyDescent="0.3">
      <c r="A4" s="220" t="s">
        <v>1683</v>
      </c>
      <c r="B4" s="197"/>
      <c r="C4" s="181"/>
      <c r="D4" s="354">
        <f>SUM(Eingabeblatt!G12:G13)</f>
        <v>0</v>
      </c>
      <c r="E4" s="181"/>
      <c r="F4" s="189"/>
      <c r="G4" s="350"/>
      <c r="H4" s="183"/>
      <c r="I4" s="355"/>
      <c r="J4" s="190"/>
    </row>
    <row r="5" spans="1:10" ht="17.399999999999999" x14ac:dyDescent="0.3">
      <c r="A5" s="349"/>
      <c r="B5" s="211"/>
      <c r="C5" s="181"/>
      <c r="D5" s="354"/>
      <c r="E5" s="181"/>
      <c r="F5" s="189"/>
      <c r="G5" s="350"/>
      <c r="H5" s="183"/>
      <c r="I5" s="355"/>
      <c r="J5" s="190"/>
    </row>
    <row r="6" spans="1:10" x14ac:dyDescent="0.3">
      <c r="A6" s="220" t="s">
        <v>769</v>
      </c>
      <c r="B6" s="219"/>
      <c r="C6" s="183"/>
      <c r="D6" s="355">
        <f>SUM(D8,D10,D34)</f>
        <v>0</v>
      </c>
      <c r="E6" s="221"/>
      <c r="F6" s="222"/>
      <c r="G6" s="217" t="s">
        <v>770</v>
      </c>
      <c r="H6" s="183"/>
      <c r="I6" s="355">
        <f>I7+I8+I9+I10+I11</f>
        <v>0</v>
      </c>
      <c r="J6" s="190"/>
    </row>
    <row r="7" spans="1:10" x14ac:dyDescent="0.3">
      <c r="A7" s="182"/>
      <c r="B7" s="211"/>
      <c r="C7" s="181"/>
      <c r="D7" s="354"/>
      <c r="E7" s="181"/>
      <c r="F7" s="189"/>
      <c r="G7" s="183"/>
      <c r="H7" s="197" t="s">
        <v>771</v>
      </c>
      <c r="I7" s="355">
        <f>Eingabeblatt!G460</f>
        <v>0</v>
      </c>
      <c r="J7" s="190"/>
    </row>
    <row r="8" spans="1:10" x14ac:dyDescent="0.3">
      <c r="A8" s="207"/>
      <c r="B8" s="217" t="s">
        <v>772</v>
      </c>
      <c r="C8" s="183"/>
      <c r="D8" s="355">
        <f>Eingabeblatt!G27</f>
        <v>0</v>
      </c>
      <c r="E8" s="192"/>
      <c r="F8" s="193"/>
      <c r="G8" s="183"/>
      <c r="H8" s="197" t="s">
        <v>773</v>
      </c>
      <c r="I8" s="355">
        <f>Eingabeblatt!G467</f>
        <v>0</v>
      </c>
      <c r="J8" s="190"/>
    </row>
    <row r="9" spans="1:10" x14ac:dyDescent="0.3">
      <c r="A9" s="207"/>
      <c r="B9" s="213"/>
      <c r="C9" s="183"/>
      <c r="D9" s="355"/>
      <c r="E9" s="183"/>
      <c r="F9" s="194"/>
      <c r="G9" s="183"/>
      <c r="H9" s="197" t="s">
        <v>774</v>
      </c>
      <c r="I9" s="360">
        <f>Eingabeblatt!G474</f>
        <v>0</v>
      </c>
      <c r="J9" s="190"/>
    </row>
    <row r="10" spans="1:10" x14ac:dyDescent="0.3">
      <c r="A10" s="207"/>
      <c r="B10" s="217" t="s">
        <v>775</v>
      </c>
      <c r="C10" s="195"/>
      <c r="D10" s="356">
        <f>D11+D16+D21+D28+D29+D30+D31+D32</f>
        <v>0</v>
      </c>
      <c r="E10" s="191"/>
      <c r="F10" s="196"/>
      <c r="G10" s="183"/>
      <c r="H10" s="197" t="s">
        <v>776</v>
      </c>
      <c r="I10" s="355">
        <f>Eingabeblatt!G481</f>
        <v>0</v>
      </c>
      <c r="J10" s="190"/>
    </row>
    <row r="11" spans="1:10" x14ac:dyDescent="0.3">
      <c r="A11" s="207"/>
      <c r="B11" s="214"/>
      <c r="C11" s="197" t="s">
        <v>777</v>
      </c>
      <c r="D11" s="356">
        <f>Eingabeblatt!G42+Eingabeblatt!G55+Eingabeblatt!G68+Eingabeblatt!G81</f>
        <v>0</v>
      </c>
      <c r="E11" s="195"/>
      <c r="F11" s="198"/>
      <c r="G11" s="183"/>
      <c r="H11" s="197" t="s">
        <v>1672</v>
      </c>
      <c r="I11" s="355">
        <f>Eingabeblatt!G488</f>
        <v>0</v>
      </c>
      <c r="J11" s="190"/>
    </row>
    <row r="12" spans="1:10" x14ac:dyDescent="0.3">
      <c r="A12" s="207"/>
      <c r="B12" s="214"/>
      <c r="C12" s="197" t="s">
        <v>778</v>
      </c>
      <c r="D12" s="356">
        <f>Eingabeblatt!G42</f>
        <v>0</v>
      </c>
      <c r="E12" s="195"/>
      <c r="F12" s="198"/>
      <c r="G12" s="177"/>
      <c r="H12" s="177"/>
      <c r="I12" s="361"/>
      <c r="J12" s="190"/>
    </row>
    <row r="13" spans="1:10" x14ac:dyDescent="0.3">
      <c r="A13" s="207"/>
      <c r="B13" s="214"/>
      <c r="C13" s="197" t="s">
        <v>779</v>
      </c>
      <c r="D13" s="356">
        <f>Eingabeblatt!G55</f>
        <v>0</v>
      </c>
      <c r="E13" s="195"/>
      <c r="F13" s="198"/>
      <c r="G13" s="217" t="s">
        <v>780</v>
      </c>
      <c r="H13" s="183"/>
      <c r="I13" s="355">
        <f>I14+I15+I16+I17</f>
        <v>0</v>
      </c>
      <c r="J13" s="190"/>
    </row>
    <row r="14" spans="1:10" x14ac:dyDescent="0.3">
      <c r="A14" s="207"/>
      <c r="B14" s="214"/>
      <c r="C14" s="197" t="s">
        <v>781</v>
      </c>
      <c r="D14" s="356">
        <f>Eingabeblatt!G68</f>
        <v>0</v>
      </c>
      <c r="E14" s="195"/>
      <c r="F14" s="198"/>
      <c r="G14" s="183"/>
      <c r="H14" s="197" t="s">
        <v>782</v>
      </c>
      <c r="I14" s="360">
        <f>Eingabeblatt!G492</f>
        <v>0</v>
      </c>
      <c r="J14" s="190"/>
    </row>
    <row r="15" spans="1:10" x14ac:dyDescent="0.3">
      <c r="A15" s="207"/>
      <c r="B15" s="214"/>
      <c r="C15" s="197" t="s">
        <v>783</v>
      </c>
      <c r="D15" s="356">
        <f>Eingabeblatt!G81</f>
        <v>0</v>
      </c>
      <c r="E15" s="195"/>
      <c r="F15" s="198"/>
      <c r="G15" s="183"/>
      <c r="H15" s="197" t="s">
        <v>784</v>
      </c>
      <c r="I15" s="355">
        <f>Eingabeblatt!G494</f>
        <v>0</v>
      </c>
      <c r="J15" s="190"/>
    </row>
    <row r="16" spans="1:10" x14ac:dyDescent="0.3">
      <c r="A16" s="207"/>
      <c r="B16" s="214"/>
      <c r="C16" s="197" t="s">
        <v>785</v>
      </c>
      <c r="D16" s="356">
        <f>Eingabeblatt!G96+Eingabeblatt!G109+Eingabeblatt!G122+Eingabeblatt!G135</f>
        <v>0</v>
      </c>
      <c r="E16" s="195"/>
      <c r="F16" s="198"/>
      <c r="G16" s="183"/>
      <c r="H16" s="197" t="s">
        <v>786</v>
      </c>
      <c r="I16" s="360">
        <f>Eingabeblatt!G496</f>
        <v>0</v>
      </c>
      <c r="J16" s="190"/>
    </row>
    <row r="17" spans="1:10" x14ac:dyDescent="0.3">
      <c r="A17" s="207"/>
      <c r="B17" s="214"/>
      <c r="C17" s="216" t="s">
        <v>787</v>
      </c>
      <c r="D17" s="356">
        <f>Eingabeblatt!G96</f>
        <v>0</v>
      </c>
      <c r="E17" s="195"/>
      <c r="F17" s="198"/>
      <c r="G17" s="183"/>
      <c r="H17" s="197" t="s">
        <v>788</v>
      </c>
      <c r="I17" s="355">
        <f>Eingabeblatt!G498</f>
        <v>0</v>
      </c>
      <c r="J17" s="190"/>
    </row>
    <row r="18" spans="1:10" x14ac:dyDescent="0.3">
      <c r="A18" s="207"/>
      <c r="B18" s="214"/>
      <c r="C18" s="216" t="s">
        <v>789</v>
      </c>
      <c r="D18" s="356">
        <f>Eingabeblatt!G109</f>
        <v>0</v>
      </c>
      <c r="E18" s="195"/>
      <c r="F18" s="198"/>
      <c r="G18" s="177"/>
      <c r="H18" s="177"/>
      <c r="I18" s="361"/>
      <c r="J18" s="190"/>
    </row>
    <row r="19" spans="1:10" x14ac:dyDescent="0.3">
      <c r="A19" s="207"/>
      <c r="B19" s="214"/>
      <c r="C19" s="216" t="s">
        <v>790</v>
      </c>
      <c r="D19" s="356">
        <f>Eingabeblatt!G122</f>
        <v>0</v>
      </c>
      <c r="E19" s="195"/>
      <c r="F19" s="198"/>
      <c r="G19" s="217" t="s">
        <v>791</v>
      </c>
      <c r="H19" s="183"/>
      <c r="I19" s="355">
        <f>I20+I21+I22+I23</f>
        <v>0</v>
      </c>
      <c r="J19" s="190"/>
    </row>
    <row r="20" spans="1:10" x14ac:dyDescent="0.3">
      <c r="A20" s="207"/>
      <c r="B20" s="214"/>
      <c r="C20" s="197" t="s">
        <v>792</v>
      </c>
      <c r="D20" s="356">
        <f>Eingabeblatt!G135</f>
        <v>0</v>
      </c>
      <c r="E20" s="195"/>
      <c r="F20" s="198"/>
      <c r="G20" s="223"/>
      <c r="H20" s="197" t="s">
        <v>793</v>
      </c>
      <c r="I20" s="355">
        <f>Eingabeblatt!G502</f>
        <v>0</v>
      </c>
      <c r="J20" s="190"/>
    </row>
    <row r="21" spans="1:10" x14ac:dyDescent="0.3">
      <c r="A21" s="207"/>
      <c r="B21" s="214"/>
      <c r="C21" s="197" t="s">
        <v>794</v>
      </c>
      <c r="D21" s="356">
        <f>Eingabeblatt!G150+Eingabeblatt!G163+Eingabeblatt!G176+Eingabeblatt!G189+Eingabeblatt!G202+Eingabeblatt!G215</f>
        <v>0</v>
      </c>
      <c r="E21" s="195"/>
      <c r="F21" s="198"/>
      <c r="G21" s="191"/>
      <c r="H21" s="197" t="s">
        <v>795</v>
      </c>
      <c r="I21" s="355">
        <f>Eingabeblatt!G506</f>
        <v>0</v>
      </c>
      <c r="J21" s="190"/>
    </row>
    <row r="22" spans="1:10" x14ac:dyDescent="0.3">
      <c r="A22" s="207"/>
      <c r="B22" s="214"/>
      <c r="C22" s="197" t="s">
        <v>796</v>
      </c>
      <c r="D22" s="356">
        <f>Eingabeblatt!G150</f>
        <v>0</v>
      </c>
      <c r="E22" s="195"/>
      <c r="F22" s="198"/>
      <c r="G22" s="191"/>
      <c r="H22" s="197" t="s">
        <v>797</v>
      </c>
      <c r="I22" s="355">
        <f>Eingabeblatt!G510</f>
        <v>0</v>
      </c>
      <c r="J22" s="190"/>
    </row>
    <row r="23" spans="1:10" x14ac:dyDescent="0.3">
      <c r="A23" s="207"/>
      <c r="B23" s="214"/>
      <c r="C23" s="197" t="s">
        <v>798</v>
      </c>
      <c r="D23" s="356">
        <f>Eingabeblatt!G163</f>
        <v>0</v>
      </c>
      <c r="E23" s="195"/>
      <c r="F23" s="198"/>
      <c r="G23" s="191"/>
      <c r="H23" s="197" t="s">
        <v>799</v>
      </c>
      <c r="I23" s="355">
        <f>Eingabeblatt!G514</f>
        <v>0</v>
      </c>
      <c r="J23" s="190"/>
    </row>
    <row r="24" spans="1:10" x14ac:dyDescent="0.3">
      <c r="A24" s="207"/>
      <c r="B24" s="214"/>
      <c r="C24" s="197" t="s">
        <v>800</v>
      </c>
      <c r="D24" s="356">
        <f>Eingabeblatt!G176</f>
        <v>0</v>
      </c>
      <c r="E24" s="195"/>
      <c r="F24" s="198"/>
      <c r="G24" s="177"/>
      <c r="H24" s="177"/>
      <c r="I24" s="361"/>
      <c r="J24" s="190"/>
    </row>
    <row r="25" spans="1:10" x14ac:dyDescent="0.3">
      <c r="A25" s="207"/>
      <c r="B25" s="214"/>
      <c r="C25" s="197" t="s">
        <v>801</v>
      </c>
      <c r="D25" s="356">
        <f>Eingabeblatt!G189</f>
        <v>0</v>
      </c>
      <c r="E25" s="195"/>
      <c r="F25" s="198"/>
      <c r="G25" s="217" t="s">
        <v>802</v>
      </c>
      <c r="H25" s="183"/>
      <c r="I25" s="355">
        <f>SUM(I27,I31,I38,I40,I42,I44,I46,I48)</f>
        <v>0</v>
      </c>
      <c r="J25" s="190"/>
    </row>
    <row r="26" spans="1:10" x14ac:dyDescent="0.3">
      <c r="A26" s="207"/>
      <c r="B26" s="214"/>
      <c r="C26" s="197" t="s">
        <v>803</v>
      </c>
      <c r="D26" s="356">
        <f>Eingabeblatt!G202</f>
        <v>0</v>
      </c>
      <c r="E26" s="195"/>
      <c r="F26" s="198"/>
      <c r="G26" s="183"/>
      <c r="H26" s="183"/>
      <c r="I26" s="355"/>
      <c r="J26" s="190"/>
    </row>
    <row r="27" spans="1:10" x14ac:dyDescent="0.3">
      <c r="A27" s="207"/>
      <c r="B27" s="214"/>
      <c r="C27" s="197" t="s">
        <v>804</v>
      </c>
      <c r="D27" s="356">
        <f>Eingabeblatt!G215</f>
        <v>0</v>
      </c>
      <c r="E27" s="195"/>
      <c r="F27" s="198"/>
      <c r="G27" s="183"/>
      <c r="H27" s="197" t="s">
        <v>805</v>
      </c>
      <c r="I27" s="355">
        <f>SUM(I28:I29)</f>
        <v>0</v>
      </c>
      <c r="J27" s="190"/>
    </row>
    <row r="28" spans="1:10" x14ac:dyDescent="0.3">
      <c r="A28" s="207"/>
      <c r="B28" s="214"/>
      <c r="C28" s="197" t="s">
        <v>806</v>
      </c>
      <c r="D28" s="356">
        <f>Eingabeblatt!G230</f>
        <v>0</v>
      </c>
      <c r="E28" s="195"/>
      <c r="F28" s="198"/>
      <c r="G28" s="183"/>
      <c r="H28" s="197" t="s">
        <v>894</v>
      </c>
      <c r="I28" s="355">
        <f>Eingabeblatt!G518</f>
        <v>0</v>
      </c>
      <c r="J28" s="190"/>
    </row>
    <row r="29" spans="1:10" x14ac:dyDescent="0.3">
      <c r="A29" s="207"/>
      <c r="B29" s="214"/>
      <c r="C29" s="197" t="s">
        <v>807</v>
      </c>
      <c r="D29" s="356">
        <f>Eingabeblatt!G245</f>
        <v>0</v>
      </c>
      <c r="E29" s="195"/>
      <c r="F29" s="198"/>
      <c r="G29" s="183"/>
      <c r="H29" s="197" t="s">
        <v>895</v>
      </c>
      <c r="I29" s="355">
        <f>Eingabeblatt!G524</f>
        <v>0</v>
      </c>
      <c r="J29" s="190"/>
    </row>
    <row r="30" spans="1:10" x14ac:dyDescent="0.3">
      <c r="A30" s="207"/>
      <c r="B30" s="214"/>
      <c r="C30" s="197" t="s">
        <v>809</v>
      </c>
      <c r="D30" s="356">
        <f>Eingabeblatt!G260</f>
        <v>0</v>
      </c>
      <c r="E30" s="195"/>
      <c r="F30" s="198"/>
      <c r="G30" s="183"/>
      <c r="H30" s="183"/>
      <c r="I30" s="355"/>
      <c r="J30" s="190"/>
    </row>
    <row r="31" spans="1:10" x14ac:dyDescent="0.3">
      <c r="A31" s="207"/>
      <c r="B31" s="214"/>
      <c r="C31" s="197" t="s">
        <v>811</v>
      </c>
      <c r="D31" s="356">
        <f>Eingabeblatt!G275</f>
        <v>0</v>
      </c>
      <c r="E31" s="195"/>
      <c r="F31" s="198"/>
      <c r="G31" s="183"/>
      <c r="H31" s="197" t="s">
        <v>808</v>
      </c>
      <c r="I31" s="355">
        <f>SUM(I32:I36)</f>
        <v>0</v>
      </c>
      <c r="J31" s="190"/>
    </row>
    <row r="32" spans="1:10" x14ac:dyDescent="0.3">
      <c r="A32" s="207"/>
      <c r="B32" s="214"/>
      <c r="C32" s="197" t="s">
        <v>813</v>
      </c>
      <c r="D32" s="356">
        <f>Eingabeblatt!G290</f>
        <v>0</v>
      </c>
      <c r="E32" s="195"/>
      <c r="F32" s="198"/>
      <c r="G32" s="183"/>
      <c r="H32" s="197" t="s">
        <v>810</v>
      </c>
      <c r="I32" s="355">
        <f>Eingabeblatt!G532</f>
        <v>0</v>
      </c>
      <c r="J32" s="190"/>
    </row>
    <row r="33" spans="1:10" x14ac:dyDescent="0.3">
      <c r="A33" s="207"/>
      <c r="B33" s="211"/>
      <c r="C33" s="181"/>
      <c r="D33" s="356"/>
      <c r="E33" s="195"/>
      <c r="F33" s="198"/>
      <c r="G33" s="183"/>
      <c r="H33" s="197" t="s">
        <v>812</v>
      </c>
      <c r="I33" s="355">
        <f>Eingabeblatt!G538</f>
        <v>0</v>
      </c>
      <c r="J33" s="190"/>
    </row>
    <row r="34" spans="1:10" x14ac:dyDescent="0.3">
      <c r="A34" s="207"/>
      <c r="B34" s="217" t="s">
        <v>816</v>
      </c>
      <c r="C34" s="183"/>
      <c r="D34" s="356">
        <f>D35+D36+D37+D38+D39</f>
        <v>0</v>
      </c>
      <c r="E34" s="191"/>
      <c r="F34" s="196"/>
      <c r="G34" s="183"/>
      <c r="H34" s="197" t="s">
        <v>814</v>
      </c>
      <c r="I34" s="360">
        <f>Eingabeblatt!G544</f>
        <v>0</v>
      </c>
      <c r="J34" s="190"/>
    </row>
    <row r="35" spans="1:10" x14ac:dyDescent="0.3">
      <c r="A35" s="207"/>
      <c r="B35" s="214"/>
      <c r="C35" s="197" t="s">
        <v>818</v>
      </c>
      <c r="D35" s="356">
        <f>Eingabeblatt!G305</f>
        <v>0</v>
      </c>
      <c r="E35" s="195"/>
      <c r="F35" s="198"/>
      <c r="G35" s="183"/>
      <c r="H35" s="197" t="s">
        <v>815</v>
      </c>
      <c r="I35" s="360">
        <f>Eingabeblatt!G550</f>
        <v>0</v>
      </c>
      <c r="J35" s="190"/>
    </row>
    <row r="36" spans="1:10" x14ac:dyDescent="0.3">
      <c r="A36" s="207"/>
      <c r="B36" s="214"/>
      <c r="C36" s="197" t="s">
        <v>819</v>
      </c>
      <c r="D36" s="356">
        <f>Eingabeblatt!G320</f>
        <v>0</v>
      </c>
      <c r="E36" s="195"/>
      <c r="F36" s="198"/>
      <c r="G36" s="183"/>
      <c r="H36" s="197" t="s">
        <v>817</v>
      </c>
      <c r="I36" s="360">
        <f>Eingabeblatt!G556</f>
        <v>0</v>
      </c>
      <c r="J36" s="190"/>
    </row>
    <row r="37" spans="1:10" x14ac:dyDescent="0.3">
      <c r="A37" s="207"/>
      <c r="B37" s="214"/>
      <c r="C37" s="197" t="s">
        <v>821</v>
      </c>
      <c r="D37" s="356">
        <f>Eingabeblatt!G335</f>
        <v>0</v>
      </c>
      <c r="E37" s="195"/>
      <c r="F37" s="198"/>
      <c r="G37" s="183"/>
      <c r="H37" s="184"/>
      <c r="I37" s="360"/>
      <c r="J37" s="190"/>
    </row>
    <row r="38" spans="1:10" x14ac:dyDescent="0.3">
      <c r="A38" s="207"/>
      <c r="B38" s="214"/>
      <c r="C38" s="197" t="s">
        <v>822</v>
      </c>
      <c r="D38" s="356">
        <f>Eingabeblatt!G404</f>
        <v>0</v>
      </c>
      <c r="E38" s="195"/>
      <c r="F38" s="198"/>
      <c r="G38" s="183"/>
      <c r="H38" s="197" t="s">
        <v>820</v>
      </c>
      <c r="I38" s="355">
        <f>Eingabeblatt!G564</f>
        <v>0</v>
      </c>
      <c r="J38" s="190"/>
    </row>
    <row r="39" spans="1:10" x14ac:dyDescent="0.3">
      <c r="A39" s="207"/>
      <c r="B39" s="214"/>
      <c r="C39" s="197" t="s">
        <v>824</v>
      </c>
      <c r="D39" s="356">
        <f>Eingabeblatt!G350+Eingabeblatt!G363+Eingabeblatt!G376+Eingabeblatt!G389</f>
        <v>0</v>
      </c>
      <c r="E39" s="195"/>
      <c r="F39" s="198"/>
      <c r="G39" s="183"/>
      <c r="H39" s="177"/>
      <c r="I39" s="361"/>
      <c r="J39" s="190"/>
    </row>
    <row r="40" spans="1:10" x14ac:dyDescent="0.3">
      <c r="A40" s="207"/>
      <c r="B40" s="214"/>
      <c r="C40" s="197" t="s">
        <v>825</v>
      </c>
      <c r="D40" s="356">
        <f>Eingabeblatt!G350</f>
        <v>0</v>
      </c>
      <c r="E40" s="195"/>
      <c r="F40" s="198"/>
      <c r="G40" s="183"/>
      <c r="H40" s="197" t="s">
        <v>823</v>
      </c>
      <c r="I40" s="355">
        <f>Eingabeblatt!G572</f>
        <v>0</v>
      </c>
      <c r="J40" s="190"/>
    </row>
    <row r="41" spans="1:10" x14ac:dyDescent="0.3">
      <c r="A41" s="207"/>
      <c r="B41" s="214"/>
      <c r="C41" s="197" t="s">
        <v>827</v>
      </c>
      <c r="D41" s="356">
        <f>Eingabeblatt!G363</f>
        <v>0</v>
      </c>
      <c r="E41" s="195"/>
      <c r="F41" s="198"/>
      <c r="G41" s="184"/>
      <c r="H41" s="177"/>
      <c r="I41" s="361"/>
      <c r="J41" s="190"/>
    </row>
    <row r="42" spans="1:10" x14ac:dyDescent="0.3">
      <c r="A42" s="207"/>
      <c r="B42" s="214"/>
      <c r="C42" s="197" t="s">
        <v>828</v>
      </c>
      <c r="D42" s="356">
        <f>Eingabeblatt!G376</f>
        <v>0</v>
      </c>
      <c r="E42" s="195"/>
      <c r="F42" s="198"/>
      <c r="G42" s="183"/>
      <c r="H42" s="197" t="s">
        <v>826</v>
      </c>
      <c r="I42" s="355">
        <f>Eingabeblatt!G580</f>
        <v>0</v>
      </c>
      <c r="J42" s="190"/>
    </row>
    <row r="43" spans="1:10" x14ac:dyDescent="0.3">
      <c r="A43" s="207"/>
      <c r="B43" s="214"/>
      <c r="C43" s="197" t="s">
        <v>830</v>
      </c>
      <c r="D43" s="356">
        <f>Eingabeblatt!G389</f>
        <v>0</v>
      </c>
      <c r="E43" s="195"/>
      <c r="F43" s="198"/>
      <c r="G43" s="183"/>
      <c r="H43" s="177"/>
      <c r="I43" s="361"/>
      <c r="J43" s="190"/>
    </row>
    <row r="44" spans="1:10" x14ac:dyDescent="0.3">
      <c r="A44" s="182"/>
      <c r="B44" s="211"/>
      <c r="C44" s="181"/>
      <c r="D44" s="356"/>
      <c r="E44" s="195"/>
      <c r="F44" s="198"/>
      <c r="G44" s="183"/>
      <c r="H44" s="197" t="s">
        <v>829</v>
      </c>
      <c r="I44" s="355">
        <f>Eingabeblatt!G588</f>
        <v>0</v>
      </c>
      <c r="J44" s="190"/>
    </row>
    <row r="45" spans="1:10" x14ac:dyDescent="0.3">
      <c r="A45" s="220" t="s">
        <v>832</v>
      </c>
      <c r="B45" s="211"/>
      <c r="C45" s="195"/>
      <c r="D45" s="355">
        <f>SUM(D47,D51,D56,D58)</f>
        <v>0</v>
      </c>
      <c r="E45" s="221"/>
      <c r="F45" s="222"/>
      <c r="G45" s="177"/>
      <c r="H45" s="177"/>
      <c r="I45" s="361"/>
      <c r="J45" s="190"/>
    </row>
    <row r="46" spans="1:10" x14ac:dyDescent="0.3">
      <c r="A46" s="208"/>
      <c r="B46" s="214"/>
      <c r="C46" s="183"/>
      <c r="D46" s="356"/>
      <c r="E46" s="195"/>
      <c r="F46" s="198"/>
      <c r="G46" s="177"/>
      <c r="H46" s="197" t="s">
        <v>831</v>
      </c>
      <c r="I46" s="355">
        <f>Eingabeblatt!G596</f>
        <v>0</v>
      </c>
      <c r="J46" s="190"/>
    </row>
    <row r="47" spans="1:10" x14ac:dyDescent="0.3">
      <c r="A47" s="207"/>
      <c r="B47" s="217" t="s">
        <v>834</v>
      </c>
      <c r="C47" s="197"/>
      <c r="D47" s="356">
        <f>Eingabeblatt!G411+Eingabeblatt!G414</f>
        <v>0</v>
      </c>
      <c r="E47" s="195"/>
      <c r="F47" s="198"/>
      <c r="G47" s="178"/>
      <c r="H47" s="183"/>
      <c r="I47" s="355"/>
      <c r="J47" s="190"/>
    </row>
    <row r="48" spans="1:10" x14ac:dyDescent="0.3">
      <c r="A48" s="207"/>
      <c r="B48" s="214"/>
      <c r="C48" s="197" t="s">
        <v>835</v>
      </c>
      <c r="D48" s="356">
        <f>Eingabeblatt!G411</f>
        <v>0</v>
      </c>
      <c r="E48" s="195"/>
      <c r="F48" s="198"/>
      <c r="G48" s="177"/>
      <c r="H48" s="197" t="s">
        <v>833</v>
      </c>
      <c r="I48" s="355">
        <f>Eingabeblatt!G604</f>
        <v>0</v>
      </c>
      <c r="J48" s="190"/>
    </row>
    <row r="49" spans="1:10" x14ac:dyDescent="0.3">
      <c r="A49" s="207"/>
      <c r="B49" s="214"/>
      <c r="C49" s="197" t="s">
        <v>837</v>
      </c>
      <c r="D49" s="356">
        <f>Eingabeblatt!G414</f>
        <v>0</v>
      </c>
      <c r="E49" s="195"/>
      <c r="F49" s="198"/>
      <c r="G49" s="177"/>
      <c r="H49" s="177"/>
      <c r="I49" s="361"/>
      <c r="J49" s="190"/>
    </row>
    <row r="50" spans="1:10" x14ac:dyDescent="0.3">
      <c r="A50" s="207"/>
      <c r="B50" s="214"/>
      <c r="C50" s="197"/>
      <c r="D50" s="356"/>
      <c r="E50" s="195"/>
      <c r="F50" s="198"/>
      <c r="G50" s="217" t="s">
        <v>836</v>
      </c>
      <c r="H50" s="183"/>
      <c r="I50" s="355">
        <f>Eingabeblatt!G609</f>
        <v>0</v>
      </c>
      <c r="J50" s="190"/>
    </row>
    <row r="51" spans="1:10" x14ac:dyDescent="0.3">
      <c r="A51" s="207"/>
      <c r="B51" s="217" t="s">
        <v>838</v>
      </c>
      <c r="C51" s="177"/>
      <c r="D51" s="356">
        <f>D52+D53+D54</f>
        <v>0</v>
      </c>
      <c r="E51" s="195"/>
      <c r="F51" s="198"/>
      <c r="G51" s="183"/>
      <c r="H51" s="177"/>
      <c r="I51" s="361"/>
      <c r="J51" s="190"/>
    </row>
    <row r="52" spans="1:10" x14ac:dyDescent="0.3">
      <c r="A52" s="207"/>
      <c r="B52" s="214"/>
      <c r="C52" s="197" t="s">
        <v>839</v>
      </c>
      <c r="D52" s="356">
        <f>Eingabeblatt!G419</f>
        <v>0</v>
      </c>
      <c r="E52" s="195"/>
      <c r="F52" s="198"/>
      <c r="G52" s="183"/>
      <c r="H52" s="177"/>
      <c r="I52" s="361"/>
      <c r="J52" s="190"/>
    </row>
    <row r="53" spans="1:10" x14ac:dyDescent="0.3">
      <c r="A53" s="207"/>
      <c r="B53" s="214"/>
      <c r="C53" s="197" t="s">
        <v>840</v>
      </c>
      <c r="D53" s="356">
        <f>Eingabeblatt!G427</f>
        <v>0</v>
      </c>
      <c r="E53" s="179"/>
      <c r="F53" s="199"/>
      <c r="G53" s="183"/>
      <c r="H53" s="177"/>
      <c r="I53" s="361"/>
      <c r="J53" s="190"/>
    </row>
    <row r="54" spans="1:10" x14ac:dyDescent="0.3">
      <c r="A54" s="207"/>
      <c r="B54" s="214"/>
      <c r="C54" s="218" t="s">
        <v>841</v>
      </c>
      <c r="D54" s="356">
        <f>Eingabeblatt!G433</f>
        <v>0</v>
      </c>
      <c r="E54" s="179"/>
      <c r="F54" s="199"/>
      <c r="G54" s="183"/>
      <c r="H54" s="177"/>
      <c r="I54" s="361"/>
      <c r="J54" s="190"/>
    </row>
    <row r="55" spans="1:10" x14ac:dyDescent="0.3">
      <c r="A55" s="207"/>
      <c r="B55" s="214"/>
      <c r="C55" s="218"/>
      <c r="D55" s="356"/>
      <c r="E55" s="179"/>
      <c r="F55" s="199"/>
      <c r="G55" s="183"/>
      <c r="H55" s="177"/>
      <c r="I55" s="361"/>
      <c r="J55" s="190"/>
    </row>
    <row r="56" spans="1:10" x14ac:dyDescent="0.3">
      <c r="A56" s="207"/>
      <c r="B56" s="217" t="s">
        <v>842</v>
      </c>
      <c r="C56" s="177"/>
      <c r="D56" s="356">
        <f>Eingabeblatt!G407</f>
        <v>0</v>
      </c>
      <c r="E56" s="179"/>
      <c r="F56" s="199"/>
      <c r="G56" s="183"/>
      <c r="H56" s="177"/>
      <c r="I56" s="361"/>
      <c r="J56" s="190"/>
    </row>
    <row r="57" spans="1:10" x14ac:dyDescent="0.3">
      <c r="A57" s="207"/>
      <c r="B57" s="217"/>
      <c r="C57" s="177"/>
      <c r="D57" s="356"/>
      <c r="E57" s="179"/>
      <c r="F57" s="199"/>
      <c r="G57" s="183"/>
      <c r="H57" s="177"/>
      <c r="I57" s="361"/>
      <c r="J57" s="190"/>
    </row>
    <row r="58" spans="1:10" x14ac:dyDescent="0.3">
      <c r="A58" s="207"/>
      <c r="B58" s="217" t="s">
        <v>843</v>
      </c>
      <c r="C58" s="177"/>
      <c r="D58" s="356">
        <f>Eingabeblatt!G438</f>
        <v>0</v>
      </c>
      <c r="E58" s="195"/>
      <c r="F58" s="198"/>
      <c r="G58" s="183"/>
      <c r="H58" s="177"/>
      <c r="I58" s="361"/>
      <c r="J58" s="190"/>
    </row>
    <row r="59" spans="1:10" x14ac:dyDescent="0.3">
      <c r="A59" s="209"/>
      <c r="B59" s="214"/>
      <c r="C59" s="195"/>
      <c r="D59" s="356"/>
      <c r="E59" s="195"/>
      <c r="F59" s="198"/>
      <c r="G59" s="183"/>
      <c r="H59" s="177"/>
      <c r="I59" s="361"/>
      <c r="J59" s="190"/>
    </row>
    <row r="60" spans="1:10" x14ac:dyDescent="0.3">
      <c r="A60" s="220" t="s">
        <v>844</v>
      </c>
      <c r="B60" s="214"/>
      <c r="C60" s="195"/>
      <c r="D60" s="356">
        <f>Eingabeblatt!G442</f>
        <v>0</v>
      </c>
      <c r="E60" s="191"/>
      <c r="F60" s="196"/>
      <c r="G60" s="177"/>
      <c r="H60" s="177"/>
      <c r="I60" s="361"/>
      <c r="J60" s="190"/>
    </row>
    <row r="61" spans="1:10" x14ac:dyDescent="0.3">
      <c r="A61" s="182"/>
      <c r="B61" s="211"/>
      <c r="C61" s="181"/>
      <c r="D61" s="354"/>
      <c r="E61" s="181"/>
      <c r="F61" s="189"/>
      <c r="G61" s="183"/>
      <c r="H61" s="183"/>
      <c r="I61" s="355"/>
      <c r="J61" s="190"/>
    </row>
    <row r="62" spans="1:10" x14ac:dyDescent="0.3">
      <c r="A62" s="220" t="s">
        <v>1671</v>
      </c>
      <c r="B62" s="211"/>
      <c r="C62" s="181"/>
      <c r="D62" s="356">
        <f>Eingabeblatt!G449</f>
        <v>0</v>
      </c>
      <c r="E62" s="181"/>
      <c r="F62" s="189"/>
      <c r="G62" s="183"/>
      <c r="H62" s="184"/>
      <c r="I62" s="360"/>
      <c r="J62" s="190"/>
    </row>
    <row r="63" spans="1:10" x14ac:dyDescent="0.3">
      <c r="A63" s="182"/>
      <c r="B63" s="211"/>
      <c r="C63" s="181"/>
      <c r="D63" s="354"/>
      <c r="E63" s="181"/>
      <c r="F63" s="189"/>
      <c r="G63" s="183"/>
      <c r="H63" s="183"/>
      <c r="I63" s="355"/>
      <c r="J63" s="190"/>
    </row>
    <row r="64" spans="1:10" ht="16.2" thickBot="1" x14ac:dyDescent="0.35">
      <c r="A64" s="220" t="s">
        <v>845</v>
      </c>
      <c r="B64" s="211"/>
      <c r="C64" s="181"/>
      <c r="D64" s="357">
        <f>SUM(D62,D60,D45,D6,D4)</f>
        <v>0</v>
      </c>
      <c r="E64" s="200"/>
      <c r="F64" s="201"/>
      <c r="G64" s="197" t="s">
        <v>845</v>
      </c>
      <c r="H64" s="183"/>
      <c r="I64" s="357">
        <f>SUM(I50,I25,I19,I13,I6)</f>
        <v>0</v>
      </c>
      <c r="J64" s="190"/>
    </row>
    <row r="65" spans="1:10" ht="16.2" thickBot="1" x14ac:dyDescent="0.35">
      <c r="A65" s="210"/>
      <c r="B65" s="215"/>
      <c r="C65" s="202"/>
      <c r="D65" s="358"/>
      <c r="E65" s="202"/>
      <c r="F65" s="203"/>
      <c r="G65" s="204"/>
      <c r="H65" s="204"/>
      <c r="I65" s="362"/>
      <c r="J65" s="205"/>
    </row>
    <row r="66" spans="1:10" ht="16.2" thickTop="1" x14ac:dyDescent="0.3"/>
  </sheetData>
  <sheetProtection algorithmName="SHA-512" hashValue="h4sAsFdmEaF5gFxMW+9gvu2WXiPP2QqqGcYDEAlV6OAkpL2yfnA4Jj3uuhl5rHeIdaSesmQtZa53+/1cMed8Ng==" saltValue="u5Wa9ax5GityIoDGls67Sg==" spinCount="100000" sheet="1" objects="1" scenarios="1"/>
  <pageMargins left="0.7" right="0.7" top="0.78740157499999996" bottom="0.78740157499999996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M43"/>
  <sheetViews>
    <sheetView topLeftCell="A12" workbookViewId="0">
      <selection sqref="A1:M42"/>
    </sheetView>
  </sheetViews>
  <sheetFormatPr baseColWidth="10" defaultColWidth="11.44140625" defaultRowHeight="14.4" x14ac:dyDescent="0.3"/>
  <cols>
    <col min="1" max="1" width="42.6640625" style="252" customWidth="1"/>
    <col min="2" max="13" width="18.6640625" style="252" customWidth="1"/>
    <col min="14" max="16384" width="11.44140625" style="252"/>
  </cols>
  <sheetData>
    <row r="1" spans="1:13" ht="23.25" customHeight="1" thickTop="1" thickBot="1" x14ac:dyDescent="0.35">
      <c r="A1" s="403" t="s">
        <v>846</v>
      </c>
      <c r="B1" s="396" t="s">
        <v>847</v>
      </c>
      <c r="C1" s="397"/>
      <c r="D1" s="397"/>
      <c r="E1" s="397"/>
      <c r="F1" s="398"/>
      <c r="G1" s="396" t="s">
        <v>1570</v>
      </c>
      <c r="H1" s="397"/>
      <c r="I1" s="397"/>
      <c r="J1" s="397"/>
      <c r="K1" s="398"/>
      <c r="L1" s="396" t="s">
        <v>848</v>
      </c>
      <c r="M1" s="398"/>
    </row>
    <row r="2" spans="1:13" ht="9" customHeight="1" thickTop="1" thickBot="1" x14ac:dyDescent="0.35">
      <c r="A2" s="403"/>
      <c r="B2" s="399"/>
      <c r="C2" s="400"/>
      <c r="D2" s="400"/>
      <c r="E2" s="400"/>
      <c r="F2" s="401"/>
      <c r="G2" s="399"/>
      <c r="H2" s="400"/>
      <c r="I2" s="400"/>
      <c r="J2" s="400"/>
      <c r="K2" s="401"/>
      <c r="L2" s="399"/>
      <c r="M2" s="401"/>
    </row>
    <row r="3" spans="1:13" ht="52.5" customHeight="1" thickTop="1" thickBot="1" x14ac:dyDescent="0.35">
      <c r="A3" s="403"/>
      <c r="B3" s="405" t="s">
        <v>849</v>
      </c>
      <c r="C3" s="394" t="s">
        <v>850</v>
      </c>
      <c r="D3" s="394" t="s">
        <v>851</v>
      </c>
      <c r="E3" s="394" t="s">
        <v>852</v>
      </c>
      <c r="F3" s="394" t="s">
        <v>1571</v>
      </c>
      <c r="G3" s="394" t="s">
        <v>1572</v>
      </c>
      <c r="H3" s="394" t="s">
        <v>853</v>
      </c>
      <c r="I3" s="394" t="s">
        <v>854</v>
      </c>
      <c r="J3" s="394" t="s">
        <v>1568</v>
      </c>
      <c r="K3" s="395" t="s">
        <v>1569</v>
      </c>
      <c r="L3" s="394" t="s">
        <v>1573</v>
      </c>
      <c r="M3" s="394" t="s">
        <v>1574</v>
      </c>
    </row>
    <row r="4" spans="1:13" ht="15.6" thickTop="1" thickBot="1" x14ac:dyDescent="0.35">
      <c r="A4" s="403"/>
      <c r="B4" s="406"/>
      <c r="C4" s="395"/>
      <c r="D4" s="395"/>
      <c r="E4" s="395"/>
      <c r="F4" s="395"/>
      <c r="G4" s="395"/>
      <c r="H4" s="395"/>
      <c r="I4" s="395"/>
      <c r="J4" s="395"/>
      <c r="K4" s="404"/>
      <c r="L4" s="395"/>
      <c r="M4" s="395"/>
    </row>
    <row r="5" spans="1:13" ht="15.6" thickTop="1" thickBot="1" x14ac:dyDescent="0.35">
      <c r="A5" s="403"/>
      <c r="B5" s="225"/>
      <c r="C5" s="225" t="s">
        <v>855</v>
      </c>
      <c r="D5" s="225" t="s">
        <v>856</v>
      </c>
      <c r="E5" s="225" t="s">
        <v>857</v>
      </c>
      <c r="F5" s="225"/>
      <c r="G5" s="256" t="s">
        <v>856</v>
      </c>
      <c r="H5" s="225" t="s">
        <v>856</v>
      </c>
      <c r="I5" s="225" t="s">
        <v>855</v>
      </c>
      <c r="J5" s="256" t="s">
        <v>857</v>
      </c>
      <c r="K5" s="225" t="s">
        <v>856</v>
      </c>
      <c r="L5" s="225"/>
      <c r="M5" s="225"/>
    </row>
    <row r="6" spans="1:13" ht="15.6" thickTop="1" thickBot="1" x14ac:dyDescent="0.35">
      <c r="A6" s="403"/>
      <c r="B6" s="402" t="s">
        <v>858</v>
      </c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</row>
    <row r="7" spans="1:13" ht="15" thickTop="1" x14ac:dyDescent="0.3">
      <c r="A7" s="253"/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5"/>
    </row>
    <row r="8" spans="1:13" x14ac:dyDescent="0.3">
      <c r="A8" s="226" t="s">
        <v>859</v>
      </c>
      <c r="B8" s="233">
        <f>Eingabeblatt!G17</f>
        <v>0</v>
      </c>
      <c r="C8" s="233">
        <f>Eingabeblatt!G18</f>
        <v>0</v>
      </c>
      <c r="D8" s="233">
        <f>Eingabeblatt!G19</f>
        <v>0</v>
      </c>
      <c r="E8" s="233">
        <f>Eingabeblatt!G20</f>
        <v>0</v>
      </c>
      <c r="F8" s="233">
        <f>Eingabeblatt!G21</f>
        <v>0</v>
      </c>
      <c r="G8" s="233">
        <f>Eingabeblatt!G22</f>
        <v>0</v>
      </c>
      <c r="H8" s="233">
        <f>Eingabeblatt!G23</f>
        <v>0</v>
      </c>
      <c r="I8" s="233">
        <f>Eingabeblatt!G24</f>
        <v>0</v>
      </c>
      <c r="J8" s="233">
        <f>Eingabeblatt!G25</f>
        <v>0</v>
      </c>
      <c r="K8" s="233">
        <f>Eingabeblatt!G26</f>
        <v>0</v>
      </c>
      <c r="L8" s="233">
        <f>Eingabeblatt!G27</f>
        <v>0</v>
      </c>
      <c r="M8" s="234">
        <f>Eingabeblatt!G28</f>
        <v>0</v>
      </c>
    </row>
    <row r="9" spans="1:13" x14ac:dyDescent="0.3">
      <c r="A9" s="226" t="s">
        <v>860</v>
      </c>
      <c r="B9" s="233">
        <f>SUM(B10,B15,B20,B27:B31)</f>
        <v>0</v>
      </c>
      <c r="C9" s="233">
        <f t="shared" ref="C9:M9" si="0">SUM(C10,C15,C20,C27:C31)</f>
        <v>0</v>
      </c>
      <c r="D9" s="233">
        <f t="shared" si="0"/>
        <v>0</v>
      </c>
      <c r="E9" s="233">
        <f t="shared" si="0"/>
        <v>0</v>
      </c>
      <c r="F9" s="233">
        <f t="shared" si="0"/>
        <v>0</v>
      </c>
      <c r="G9" s="233">
        <f t="shared" si="0"/>
        <v>0</v>
      </c>
      <c r="H9" s="233">
        <f t="shared" si="0"/>
        <v>0</v>
      </c>
      <c r="I9" s="233">
        <f t="shared" si="0"/>
        <v>0</v>
      </c>
      <c r="J9" s="233">
        <f t="shared" si="0"/>
        <v>0</v>
      </c>
      <c r="K9" s="233">
        <f t="shared" si="0"/>
        <v>0</v>
      </c>
      <c r="L9" s="233">
        <f t="shared" si="0"/>
        <v>0</v>
      </c>
      <c r="M9" s="234">
        <f t="shared" si="0"/>
        <v>0</v>
      </c>
    </row>
    <row r="10" spans="1:13" x14ac:dyDescent="0.3">
      <c r="A10" s="227" t="s">
        <v>861</v>
      </c>
      <c r="B10" s="231">
        <f>SUM(B11:B14)</f>
        <v>0</v>
      </c>
      <c r="C10" s="231">
        <f>SUM(C11:C14)</f>
        <v>0</v>
      </c>
      <c r="D10" s="231">
        <f t="shared" ref="D10:M10" si="1">SUM(D11:D14)</f>
        <v>0</v>
      </c>
      <c r="E10" s="231">
        <f t="shared" si="1"/>
        <v>0</v>
      </c>
      <c r="F10" s="231">
        <f t="shared" si="1"/>
        <v>0</v>
      </c>
      <c r="G10" s="231">
        <f t="shared" si="1"/>
        <v>0</v>
      </c>
      <c r="H10" s="231">
        <f t="shared" si="1"/>
        <v>0</v>
      </c>
      <c r="I10" s="231">
        <f t="shared" si="1"/>
        <v>0</v>
      </c>
      <c r="J10" s="231">
        <f t="shared" si="1"/>
        <v>0</v>
      </c>
      <c r="K10" s="231">
        <f t="shared" si="1"/>
        <v>0</v>
      </c>
      <c r="L10" s="231">
        <f t="shared" si="1"/>
        <v>0</v>
      </c>
      <c r="M10" s="232">
        <f t="shared" si="1"/>
        <v>0</v>
      </c>
    </row>
    <row r="11" spans="1:13" x14ac:dyDescent="0.3">
      <c r="A11" s="224" t="s">
        <v>862</v>
      </c>
      <c r="B11" s="231">
        <f>Eingabeblatt!G32</f>
        <v>0</v>
      </c>
      <c r="C11" s="231">
        <f>Eingabeblatt!G33</f>
        <v>0</v>
      </c>
      <c r="D11" s="231">
        <f>Eingabeblatt!G34</f>
        <v>0</v>
      </c>
      <c r="E11" s="231">
        <f>Eingabeblatt!G35</f>
        <v>0</v>
      </c>
      <c r="F11" s="231">
        <f>Eingabeblatt!G36</f>
        <v>0</v>
      </c>
      <c r="G11" s="231">
        <f>Eingabeblatt!G37</f>
        <v>0</v>
      </c>
      <c r="H11" s="231">
        <f>Eingabeblatt!G38</f>
        <v>0</v>
      </c>
      <c r="I11" s="231">
        <f>Eingabeblatt!G39</f>
        <v>0</v>
      </c>
      <c r="J11" s="231">
        <f>Eingabeblatt!G40</f>
        <v>0</v>
      </c>
      <c r="K11" s="231">
        <f>Eingabeblatt!G41</f>
        <v>0</v>
      </c>
      <c r="L11" s="231">
        <f>Eingabeblatt!G42</f>
        <v>0</v>
      </c>
      <c r="M11" s="232">
        <f>Eingabeblatt!G43</f>
        <v>0</v>
      </c>
    </row>
    <row r="12" spans="1:13" x14ac:dyDescent="0.3">
      <c r="A12" s="224" t="s">
        <v>863</v>
      </c>
      <c r="B12" s="231">
        <f>Eingabeblatt!G45</f>
        <v>0</v>
      </c>
      <c r="C12" s="231">
        <f>Eingabeblatt!G46</f>
        <v>0</v>
      </c>
      <c r="D12" s="231">
        <f>Eingabeblatt!G47</f>
        <v>0</v>
      </c>
      <c r="E12" s="231">
        <f>Eingabeblatt!G48</f>
        <v>0</v>
      </c>
      <c r="F12" s="231">
        <f>Eingabeblatt!G49</f>
        <v>0</v>
      </c>
      <c r="G12" s="231">
        <f>Eingabeblatt!G50</f>
        <v>0</v>
      </c>
      <c r="H12" s="231">
        <f>Eingabeblatt!G51</f>
        <v>0</v>
      </c>
      <c r="I12" s="231">
        <f>Eingabeblatt!G52</f>
        <v>0</v>
      </c>
      <c r="J12" s="231">
        <f>Eingabeblatt!G53</f>
        <v>0</v>
      </c>
      <c r="K12" s="231">
        <f>Eingabeblatt!G54</f>
        <v>0</v>
      </c>
      <c r="L12" s="231">
        <f>Eingabeblatt!G55</f>
        <v>0</v>
      </c>
      <c r="M12" s="232">
        <f>Eingabeblatt!G56</f>
        <v>0</v>
      </c>
    </row>
    <row r="13" spans="1:13" x14ac:dyDescent="0.3">
      <c r="A13" s="224" t="s">
        <v>864</v>
      </c>
      <c r="B13" s="231">
        <f>Eingabeblatt!G58</f>
        <v>0</v>
      </c>
      <c r="C13" s="231">
        <f>Eingabeblatt!G59</f>
        <v>0</v>
      </c>
      <c r="D13" s="231">
        <f>Eingabeblatt!G60</f>
        <v>0</v>
      </c>
      <c r="E13" s="231">
        <f>Eingabeblatt!G61</f>
        <v>0</v>
      </c>
      <c r="F13" s="231">
        <f>Eingabeblatt!G62</f>
        <v>0</v>
      </c>
      <c r="G13" s="231">
        <f>Eingabeblatt!G63</f>
        <v>0</v>
      </c>
      <c r="H13" s="231">
        <f>Eingabeblatt!G64</f>
        <v>0</v>
      </c>
      <c r="I13" s="231">
        <f>Eingabeblatt!G65</f>
        <v>0</v>
      </c>
      <c r="J13" s="231">
        <f>Eingabeblatt!G66</f>
        <v>0</v>
      </c>
      <c r="K13" s="231">
        <f>Eingabeblatt!G67</f>
        <v>0</v>
      </c>
      <c r="L13" s="231">
        <f>Eingabeblatt!G68</f>
        <v>0</v>
      </c>
      <c r="M13" s="232">
        <f>Eingabeblatt!G69</f>
        <v>0</v>
      </c>
    </row>
    <row r="14" spans="1:13" x14ac:dyDescent="0.3">
      <c r="A14" s="224" t="s">
        <v>865</v>
      </c>
      <c r="B14" s="231">
        <f>Eingabeblatt!G71</f>
        <v>0</v>
      </c>
      <c r="C14" s="231">
        <f>Eingabeblatt!G72</f>
        <v>0</v>
      </c>
      <c r="D14" s="231">
        <f>Eingabeblatt!G73</f>
        <v>0</v>
      </c>
      <c r="E14" s="231">
        <f>Eingabeblatt!G74</f>
        <v>0</v>
      </c>
      <c r="F14" s="231">
        <f>Eingabeblatt!G75</f>
        <v>0</v>
      </c>
      <c r="G14" s="231">
        <f>Eingabeblatt!G76</f>
        <v>0</v>
      </c>
      <c r="H14" s="231">
        <f>Eingabeblatt!G77</f>
        <v>0</v>
      </c>
      <c r="I14" s="231">
        <f>Eingabeblatt!G78</f>
        <v>0</v>
      </c>
      <c r="J14" s="231">
        <f>Eingabeblatt!G79</f>
        <v>0</v>
      </c>
      <c r="K14" s="231">
        <f>Eingabeblatt!G80</f>
        <v>0</v>
      </c>
      <c r="L14" s="231">
        <f>Eingabeblatt!G81</f>
        <v>0</v>
      </c>
      <c r="M14" s="232">
        <f>Eingabeblatt!G82</f>
        <v>0</v>
      </c>
    </row>
    <row r="15" spans="1:13" x14ac:dyDescent="0.3">
      <c r="A15" s="227" t="s">
        <v>866</v>
      </c>
      <c r="B15" s="231">
        <f>SUM(B16:B19)</f>
        <v>0</v>
      </c>
      <c r="C15" s="231">
        <f t="shared" ref="C15:M15" si="2">SUM(C16:C19)</f>
        <v>0</v>
      </c>
      <c r="D15" s="231">
        <f t="shared" si="2"/>
        <v>0</v>
      </c>
      <c r="E15" s="231">
        <f t="shared" si="2"/>
        <v>0</v>
      </c>
      <c r="F15" s="231">
        <f t="shared" si="2"/>
        <v>0</v>
      </c>
      <c r="G15" s="231">
        <f t="shared" si="2"/>
        <v>0</v>
      </c>
      <c r="H15" s="231">
        <f t="shared" si="2"/>
        <v>0</v>
      </c>
      <c r="I15" s="231">
        <f t="shared" si="2"/>
        <v>0</v>
      </c>
      <c r="J15" s="231">
        <f t="shared" si="2"/>
        <v>0</v>
      </c>
      <c r="K15" s="231">
        <f t="shared" si="2"/>
        <v>0</v>
      </c>
      <c r="L15" s="231">
        <f t="shared" si="2"/>
        <v>0</v>
      </c>
      <c r="M15" s="232">
        <f t="shared" si="2"/>
        <v>0</v>
      </c>
    </row>
    <row r="16" spans="1:13" x14ac:dyDescent="0.3">
      <c r="A16" s="224" t="s">
        <v>867</v>
      </c>
      <c r="B16" s="231">
        <f>Eingabeblatt!G86</f>
        <v>0</v>
      </c>
      <c r="C16" s="231">
        <f>Eingabeblatt!G87</f>
        <v>0</v>
      </c>
      <c r="D16" s="231">
        <f>Eingabeblatt!G88</f>
        <v>0</v>
      </c>
      <c r="E16" s="231">
        <f>Eingabeblatt!G89</f>
        <v>0</v>
      </c>
      <c r="F16" s="231">
        <f>Eingabeblatt!G90</f>
        <v>0</v>
      </c>
      <c r="G16" s="231">
        <f>Eingabeblatt!G91</f>
        <v>0</v>
      </c>
      <c r="H16" s="231">
        <f>Eingabeblatt!G92</f>
        <v>0</v>
      </c>
      <c r="I16" s="231">
        <f>Eingabeblatt!G93</f>
        <v>0</v>
      </c>
      <c r="J16" s="231">
        <f>Eingabeblatt!G94</f>
        <v>0</v>
      </c>
      <c r="K16" s="231">
        <f>Eingabeblatt!G95</f>
        <v>0</v>
      </c>
      <c r="L16" s="231">
        <f>Eingabeblatt!G96</f>
        <v>0</v>
      </c>
      <c r="M16" s="232">
        <f>Eingabeblatt!G97</f>
        <v>0</v>
      </c>
    </row>
    <row r="17" spans="1:13" x14ac:dyDescent="0.3">
      <c r="A17" s="224" t="s">
        <v>868</v>
      </c>
      <c r="B17" s="231">
        <f>Eingabeblatt!G99</f>
        <v>0</v>
      </c>
      <c r="C17" s="231">
        <f>Eingabeblatt!G100</f>
        <v>0</v>
      </c>
      <c r="D17" s="231">
        <f>Eingabeblatt!G101</f>
        <v>0</v>
      </c>
      <c r="E17" s="231">
        <f>Eingabeblatt!G102</f>
        <v>0</v>
      </c>
      <c r="F17" s="231">
        <f>Eingabeblatt!G103</f>
        <v>0</v>
      </c>
      <c r="G17" s="231">
        <f>Eingabeblatt!G104</f>
        <v>0</v>
      </c>
      <c r="H17" s="231">
        <f>Eingabeblatt!G105</f>
        <v>0</v>
      </c>
      <c r="I17" s="231">
        <f>Eingabeblatt!G106</f>
        <v>0</v>
      </c>
      <c r="J17" s="231">
        <f>Eingabeblatt!G107</f>
        <v>0</v>
      </c>
      <c r="K17" s="231">
        <f>Eingabeblatt!G108</f>
        <v>0</v>
      </c>
      <c r="L17" s="231">
        <f>Eingabeblatt!G109</f>
        <v>0</v>
      </c>
      <c r="M17" s="232">
        <f>Eingabeblatt!G110</f>
        <v>0</v>
      </c>
    </row>
    <row r="18" spans="1:13" x14ac:dyDescent="0.3">
      <c r="A18" s="224" t="s">
        <v>869</v>
      </c>
      <c r="B18" s="231">
        <f>Eingabeblatt!G112</f>
        <v>0</v>
      </c>
      <c r="C18" s="231">
        <f>Eingabeblatt!G113</f>
        <v>0</v>
      </c>
      <c r="D18" s="231">
        <f>Eingabeblatt!G114</f>
        <v>0</v>
      </c>
      <c r="E18" s="231">
        <f>Eingabeblatt!G115</f>
        <v>0</v>
      </c>
      <c r="F18" s="231">
        <f>Eingabeblatt!G116</f>
        <v>0</v>
      </c>
      <c r="G18" s="231">
        <f>Eingabeblatt!G117</f>
        <v>0</v>
      </c>
      <c r="H18" s="231">
        <f>Eingabeblatt!G118</f>
        <v>0</v>
      </c>
      <c r="I18" s="231">
        <f>Eingabeblatt!G119</f>
        <v>0</v>
      </c>
      <c r="J18" s="231">
        <f>Eingabeblatt!G120</f>
        <v>0</v>
      </c>
      <c r="K18" s="231">
        <f>Eingabeblatt!G121</f>
        <v>0</v>
      </c>
      <c r="L18" s="231">
        <f>Eingabeblatt!G122</f>
        <v>0</v>
      </c>
      <c r="M18" s="232">
        <f>Eingabeblatt!G123</f>
        <v>0</v>
      </c>
    </row>
    <row r="19" spans="1:13" x14ac:dyDescent="0.3">
      <c r="A19" s="228" t="s">
        <v>870</v>
      </c>
      <c r="B19" s="231">
        <f>Eingabeblatt!G125</f>
        <v>0</v>
      </c>
      <c r="C19" s="231">
        <f>Eingabeblatt!G126</f>
        <v>0</v>
      </c>
      <c r="D19" s="231">
        <f>Eingabeblatt!G127</f>
        <v>0</v>
      </c>
      <c r="E19" s="231">
        <f>Eingabeblatt!G128</f>
        <v>0</v>
      </c>
      <c r="F19" s="231">
        <f>Eingabeblatt!G129</f>
        <v>0</v>
      </c>
      <c r="G19" s="231">
        <f>Eingabeblatt!G130</f>
        <v>0</v>
      </c>
      <c r="H19" s="231">
        <f>Eingabeblatt!G131</f>
        <v>0</v>
      </c>
      <c r="I19" s="231">
        <f>Eingabeblatt!G132</f>
        <v>0</v>
      </c>
      <c r="J19" s="231">
        <f>Eingabeblatt!G133</f>
        <v>0</v>
      </c>
      <c r="K19" s="231">
        <f>Eingabeblatt!G134</f>
        <v>0</v>
      </c>
      <c r="L19" s="231">
        <f>Eingabeblatt!G135</f>
        <v>0</v>
      </c>
      <c r="M19" s="232">
        <f>Eingabeblatt!G136</f>
        <v>0</v>
      </c>
    </row>
    <row r="20" spans="1:13" x14ac:dyDescent="0.3">
      <c r="A20" s="229" t="s">
        <v>871</v>
      </c>
      <c r="B20" s="231">
        <f>SUM(B21:B26)</f>
        <v>0</v>
      </c>
      <c r="C20" s="231">
        <f t="shared" ref="C20:M20" si="3">SUM(C21:C26)</f>
        <v>0</v>
      </c>
      <c r="D20" s="231">
        <f t="shared" si="3"/>
        <v>0</v>
      </c>
      <c r="E20" s="231">
        <f t="shared" si="3"/>
        <v>0</v>
      </c>
      <c r="F20" s="231">
        <f t="shared" si="3"/>
        <v>0</v>
      </c>
      <c r="G20" s="231">
        <f t="shared" si="3"/>
        <v>0</v>
      </c>
      <c r="H20" s="231">
        <f t="shared" si="3"/>
        <v>0</v>
      </c>
      <c r="I20" s="231">
        <f t="shared" si="3"/>
        <v>0</v>
      </c>
      <c r="J20" s="231">
        <f t="shared" si="3"/>
        <v>0</v>
      </c>
      <c r="K20" s="231">
        <f t="shared" si="3"/>
        <v>0</v>
      </c>
      <c r="L20" s="231">
        <f t="shared" si="3"/>
        <v>0</v>
      </c>
      <c r="M20" s="232">
        <f t="shared" si="3"/>
        <v>0</v>
      </c>
    </row>
    <row r="21" spans="1:13" x14ac:dyDescent="0.3">
      <c r="A21" s="228" t="s">
        <v>872</v>
      </c>
      <c r="B21" s="231">
        <f>Eingabeblatt!G140</f>
        <v>0</v>
      </c>
      <c r="C21" s="231">
        <f>Eingabeblatt!G141</f>
        <v>0</v>
      </c>
      <c r="D21" s="231">
        <f>Eingabeblatt!G142</f>
        <v>0</v>
      </c>
      <c r="E21" s="231">
        <f>Eingabeblatt!G143</f>
        <v>0</v>
      </c>
      <c r="F21" s="231">
        <f>Eingabeblatt!G144</f>
        <v>0</v>
      </c>
      <c r="G21" s="231">
        <f>Eingabeblatt!G145</f>
        <v>0</v>
      </c>
      <c r="H21" s="231">
        <f>Eingabeblatt!G146</f>
        <v>0</v>
      </c>
      <c r="I21" s="231">
        <f>Eingabeblatt!G147</f>
        <v>0</v>
      </c>
      <c r="J21" s="231">
        <f>Eingabeblatt!G148</f>
        <v>0</v>
      </c>
      <c r="K21" s="231">
        <f>Eingabeblatt!G149</f>
        <v>0</v>
      </c>
      <c r="L21" s="231">
        <f>Eingabeblatt!G150</f>
        <v>0</v>
      </c>
      <c r="M21" s="232">
        <f>Eingabeblatt!G151</f>
        <v>0</v>
      </c>
    </row>
    <row r="22" spans="1:13" x14ac:dyDescent="0.3">
      <c r="A22" s="224" t="s">
        <v>873</v>
      </c>
      <c r="B22" s="231">
        <f>Eingabeblatt!G153</f>
        <v>0</v>
      </c>
      <c r="C22" s="231">
        <f>Eingabeblatt!G154</f>
        <v>0</v>
      </c>
      <c r="D22" s="231">
        <f>Eingabeblatt!G155</f>
        <v>0</v>
      </c>
      <c r="E22" s="231">
        <f>Eingabeblatt!G156</f>
        <v>0</v>
      </c>
      <c r="F22" s="231">
        <f>Eingabeblatt!G157</f>
        <v>0</v>
      </c>
      <c r="G22" s="231">
        <f>Eingabeblatt!G158</f>
        <v>0</v>
      </c>
      <c r="H22" s="231">
        <f>Eingabeblatt!G159</f>
        <v>0</v>
      </c>
      <c r="I22" s="231">
        <f>Eingabeblatt!G160</f>
        <v>0</v>
      </c>
      <c r="J22" s="231">
        <f>Eingabeblatt!G161</f>
        <v>0</v>
      </c>
      <c r="K22" s="231">
        <f>Eingabeblatt!G162</f>
        <v>0</v>
      </c>
      <c r="L22" s="231">
        <f>Eingabeblatt!G163</f>
        <v>0</v>
      </c>
      <c r="M22" s="232">
        <f>Eingabeblatt!G164</f>
        <v>0</v>
      </c>
    </row>
    <row r="23" spans="1:13" x14ac:dyDescent="0.3">
      <c r="A23" s="228" t="s">
        <v>874</v>
      </c>
      <c r="B23" s="231">
        <f>Eingabeblatt!G166</f>
        <v>0</v>
      </c>
      <c r="C23" s="231">
        <f>Eingabeblatt!G167</f>
        <v>0</v>
      </c>
      <c r="D23" s="231">
        <f>Eingabeblatt!G168</f>
        <v>0</v>
      </c>
      <c r="E23" s="231">
        <f>Eingabeblatt!G169</f>
        <v>0</v>
      </c>
      <c r="F23" s="231">
        <f>Eingabeblatt!G170</f>
        <v>0</v>
      </c>
      <c r="G23" s="231">
        <f>Eingabeblatt!G171</f>
        <v>0</v>
      </c>
      <c r="H23" s="231">
        <f>Eingabeblatt!G172</f>
        <v>0</v>
      </c>
      <c r="I23" s="231">
        <f>Eingabeblatt!G173</f>
        <v>0</v>
      </c>
      <c r="J23" s="231">
        <f>Eingabeblatt!G174</f>
        <v>0</v>
      </c>
      <c r="K23" s="231">
        <f>Eingabeblatt!G175</f>
        <v>0</v>
      </c>
      <c r="L23" s="231">
        <f>Eingabeblatt!G176</f>
        <v>0</v>
      </c>
      <c r="M23" s="232">
        <f>Eingabeblatt!G177</f>
        <v>0</v>
      </c>
    </row>
    <row r="24" spans="1:13" x14ac:dyDescent="0.3">
      <c r="A24" s="228" t="s">
        <v>875</v>
      </c>
      <c r="B24" s="231">
        <f>Eingabeblatt!G179</f>
        <v>0</v>
      </c>
      <c r="C24" s="231">
        <f>Eingabeblatt!G180</f>
        <v>0</v>
      </c>
      <c r="D24" s="231">
        <f>Eingabeblatt!G181</f>
        <v>0</v>
      </c>
      <c r="E24" s="231">
        <f>Eingabeblatt!G182</f>
        <v>0</v>
      </c>
      <c r="F24" s="231">
        <f>Eingabeblatt!G183</f>
        <v>0</v>
      </c>
      <c r="G24" s="231">
        <f>Eingabeblatt!G184</f>
        <v>0</v>
      </c>
      <c r="H24" s="231">
        <f>Eingabeblatt!G185</f>
        <v>0</v>
      </c>
      <c r="I24" s="231">
        <f>Eingabeblatt!G186</f>
        <v>0</v>
      </c>
      <c r="J24" s="231">
        <f>Eingabeblatt!G187</f>
        <v>0</v>
      </c>
      <c r="K24" s="231">
        <f>Eingabeblatt!G188</f>
        <v>0</v>
      </c>
      <c r="L24" s="231">
        <f>Eingabeblatt!G189</f>
        <v>0</v>
      </c>
      <c r="M24" s="232">
        <f>Eingabeblatt!G190</f>
        <v>0</v>
      </c>
    </row>
    <row r="25" spans="1:13" x14ac:dyDescent="0.3">
      <c r="A25" s="228" t="s">
        <v>876</v>
      </c>
      <c r="B25" s="231">
        <f>Eingabeblatt!G192</f>
        <v>0</v>
      </c>
      <c r="C25" s="231">
        <f>Eingabeblatt!G193</f>
        <v>0</v>
      </c>
      <c r="D25" s="231">
        <f>Eingabeblatt!G194</f>
        <v>0</v>
      </c>
      <c r="E25" s="231">
        <f>Eingabeblatt!G195</f>
        <v>0</v>
      </c>
      <c r="F25" s="231">
        <f>Eingabeblatt!G196</f>
        <v>0</v>
      </c>
      <c r="G25" s="231">
        <f>Eingabeblatt!G197</f>
        <v>0</v>
      </c>
      <c r="H25" s="231">
        <f>Eingabeblatt!G198</f>
        <v>0</v>
      </c>
      <c r="I25" s="231">
        <f>Eingabeblatt!G199</f>
        <v>0</v>
      </c>
      <c r="J25" s="231">
        <f>Eingabeblatt!G200</f>
        <v>0</v>
      </c>
      <c r="K25" s="231">
        <f>Eingabeblatt!G201</f>
        <v>0</v>
      </c>
      <c r="L25" s="231">
        <f>Eingabeblatt!G202</f>
        <v>0</v>
      </c>
      <c r="M25" s="232">
        <f>Eingabeblatt!G203</f>
        <v>0</v>
      </c>
    </row>
    <row r="26" spans="1:13" x14ac:dyDescent="0.3">
      <c r="A26" s="228" t="s">
        <v>877</v>
      </c>
      <c r="B26" s="231">
        <f>Eingabeblatt!G205</f>
        <v>0</v>
      </c>
      <c r="C26" s="231">
        <f>Eingabeblatt!G206</f>
        <v>0</v>
      </c>
      <c r="D26" s="231">
        <f>Eingabeblatt!G207</f>
        <v>0</v>
      </c>
      <c r="E26" s="231">
        <f>Eingabeblatt!G208</f>
        <v>0</v>
      </c>
      <c r="F26" s="231">
        <f>Eingabeblatt!G209</f>
        <v>0</v>
      </c>
      <c r="G26" s="231">
        <f>Eingabeblatt!G210</f>
        <v>0</v>
      </c>
      <c r="H26" s="231">
        <f>Eingabeblatt!G211</f>
        <v>0</v>
      </c>
      <c r="I26" s="231">
        <f>Eingabeblatt!G212</f>
        <v>0</v>
      </c>
      <c r="J26" s="231">
        <f>Eingabeblatt!G213</f>
        <v>0</v>
      </c>
      <c r="K26" s="231">
        <f>Eingabeblatt!G214</f>
        <v>0</v>
      </c>
      <c r="L26" s="231">
        <f>Eingabeblatt!G215</f>
        <v>0</v>
      </c>
      <c r="M26" s="232">
        <f>Eingabeblatt!G216</f>
        <v>0</v>
      </c>
    </row>
    <row r="27" spans="1:13" x14ac:dyDescent="0.3">
      <c r="A27" s="229" t="s">
        <v>878</v>
      </c>
      <c r="B27" s="231">
        <f>Eingabeblatt!G220</f>
        <v>0</v>
      </c>
      <c r="C27" s="231">
        <f>Eingabeblatt!G221</f>
        <v>0</v>
      </c>
      <c r="D27" s="231">
        <f>Eingabeblatt!G222</f>
        <v>0</v>
      </c>
      <c r="E27" s="231">
        <f>Eingabeblatt!G223</f>
        <v>0</v>
      </c>
      <c r="F27" s="231">
        <f>Eingabeblatt!G224</f>
        <v>0</v>
      </c>
      <c r="G27" s="231">
        <f>Eingabeblatt!G225</f>
        <v>0</v>
      </c>
      <c r="H27" s="231">
        <f>Eingabeblatt!G226</f>
        <v>0</v>
      </c>
      <c r="I27" s="231">
        <f>Eingabeblatt!G227</f>
        <v>0</v>
      </c>
      <c r="J27" s="231">
        <f>Eingabeblatt!G228</f>
        <v>0</v>
      </c>
      <c r="K27" s="231">
        <f>Eingabeblatt!G229</f>
        <v>0</v>
      </c>
      <c r="L27" s="231">
        <f>Eingabeblatt!G230</f>
        <v>0</v>
      </c>
      <c r="M27" s="232">
        <f>Eingabeblatt!G231</f>
        <v>0</v>
      </c>
    </row>
    <row r="28" spans="1:13" x14ac:dyDescent="0.3">
      <c r="A28" s="229" t="s">
        <v>879</v>
      </c>
      <c r="B28" s="231">
        <f>Eingabeblatt!G235</f>
        <v>0</v>
      </c>
      <c r="C28" s="231">
        <f>Eingabeblatt!G236</f>
        <v>0</v>
      </c>
      <c r="D28" s="231">
        <f>Eingabeblatt!G237</f>
        <v>0</v>
      </c>
      <c r="E28" s="231">
        <f>Eingabeblatt!G238</f>
        <v>0</v>
      </c>
      <c r="F28" s="231">
        <f>Eingabeblatt!G239</f>
        <v>0</v>
      </c>
      <c r="G28" s="231">
        <f>Eingabeblatt!G240</f>
        <v>0</v>
      </c>
      <c r="H28" s="231">
        <f>Eingabeblatt!G241</f>
        <v>0</v>
      </c>
      <c r="I28" s="231">
        <f>Eingabeblatt!G242</f>
        <v>0</v>
      </c>
      <c r="J28" s="231">
        <f>Eingabeblatt!G243</f>
        <v>0</v>
      </c>
      <c r="K28" s="231">
        <f>Eingabeblatt!G244</f>
        <v>0</v>
      </c>
      <c r="L28" s="231">
        <f>Eingabeblatt!G245</f>
        <v>0</v>
      </c>
      <c r="M28" s="232">
        <f>Eingabeblatt!G246</f>
        <v>0</v>
      </c>
    </row>
    <row r="29" spans="1:13" x14ac:dyDescent="0.3">
      <c r="A29" s="227" t="s">
        <v>880</v>
      </c>
      <c r="B29" s="231">
        <f>Eingabeblatt!G250</f>
        <v>0</v>
      </c>
      <c r="C29" s="231">
        <f>Eingabeblatt!G251</f>
        <v>0</v>
      </c>
      <c r="D29" s="231">
        <f>Eingabeblatt!G252</f>
        <v>0</v>
      </c>
      <c r="E29" s="231">
        <f>Eingabeblatt!G253</f>
        <v>0</v>
      </c>
      <c r="F29" s="231">
        <f>Eingabeblatt!G254</f>
        <v>0</v>
      </c>
      <c r="G29" s="231">
        <f>Eingabeblatt!G255</f>
        <v>0</v>
      </c>
      <c r="H29" s="231">
        <f>Eingabeblatt!G256</f>
        <v>0</v>
      </c>
      <c r="I29" s="231">
        <f>Eingabeblatt!G257</f>
        <v>0</v>
      </c>
      <c r="J29" s="231">
        <f>Eingabeblatt!G258</f>
        <v>0</v>
      </c>
      <c r="K29" s="231">
        <f>Eingabeblatt!G259</f>
        <v>0</v>
      </c>
      <c r="L29" s="231">
        <f>Eingabeblatt!G260</f>
        <v>0</v>
      </c>
      <c r="M29" s="232">
        <f>Eingabeblatt!G261</f>
        <v>0</v>
      </c>
    </row>
    <row r="30" spans="1:13" x14ac:dyDescent="0.3">
      <c r="A30" s="229" t="s">
        <v>881</v>
      </c>
      <c r="B30" s="231">
        <f>Eingabeblatt!G265</f>
        <v>0</v>
      </c>
      <c r="C30" s="231">
        <f>Eingabeblatt!G266</f>
        <v>0</v>
      </c>
      <c r="D30" s="231">
        <f>Eingabeblatt!G267</f>
        <v>0</v>
      </c>
      <c r="E30" s="231">
        <f>Eingabeblatt!G268</f>
        <v>0</v>
      </c>
      <c r="F30" s="231">
        <f>Eingabeblatt!G269</f>
        <v>0</v>
      </c>
      <c r="G30" s="231">
        <f>Eingabeblatt!G270</f>
        <v>0</v>
      </c>
      <c r="H30" s="231">
        <f>Eingabeblatt!G271</f>
        <v>0</v>
      </c>
      <c r="I30" s="231">
        <f>Eingabeblatt!G272</f>
        <v>0</v>
      </c>
      <c r="J30" s="231">
        <f>Eingabeblatt!G273</f>
        <v>0</v>
      </c>
      <c r="K30" s="231">
        <f>Eingabeblatt!G274</f>
        <v>0</v>
      </c>
      <c r="L30" s="231">
        <f>Eingabeblatt!G275</f>
        <v>0</v>
      </c>
      <c r="M30" s="232">
        <f>Eingabeblatt!G276</f>
        <v>0</v>
      </c>
    </row>
    <row r="31" spans="1:13" x14ac:dyDescent="0.3">
      <c r="A31" s="229" t="s">
        <v>882</v>
      </c>
      <c r="B31" s="231">
        <f>Eingabeblatt!G280</f>
        <v>0</v>
      </c>
      <c r="C31" s="231">
        <f>Eingabeblatt!G281</f>
        <v>0</v>
      </c>
      <c r="D31" s="231">
        <f>Eingabeblatt!G282</f>
        <v>0</v>
      </c>
      <c r="E31" s="231">
        <f>Eingabeblatt!G283</f>
        <v>0</v>
      </c>
      <c r="F31" s="231">
        <f>Eingabeblatt!G284</f>
        <v>0</v>
      </c>
      <c r="G31" s="231">
        <f>Eingabeblatt!G285</f>
        <v>0</v>
      </c>
      <c r="H31" s="231">
        <f>Eingabeblatt!G286</f>
        <v>0</v>
      </c>
      <c r="I31" s="231">
        <f>Eingabeblatt!G287</f>
        <v>0</v>
      </c>
      <c r="J31" s="231">
        <f>Eingabeblatt!G288</f>
        <v>0</v>
      </c>
      <c r="K31" s="231">
        <f>Eingabeblatt!G289</f>
        <v>0</v>
      </c>
      <c r="L31" s="231">
        <f>Eingabeblatt!G290</f>
        <v>0</v>
      </c>
      <c r="M31" s="232">
        <f>Eingabeblatt!G291</f>
        <v>0</v>
      </c>
    </row>
    <row r="32" spans="1:13" x14ac:dyDescent="0.3">
      <c r="A32" s="226" t="s">
        <v>883</v>
      </c>
      <c r="B32" s="233">
        <f>SUM(B33:B37)</f>
        <v>0</v>
      </c>
      <c r="C32" s="233">
        <f t="shared" ref="C32:M32" si="4">SUM(C33:C37)</f>
        <v>0</v>
      </c>
      <c r="D32" s="233">
        <f t="shared" si="4"/>
        <v>0</v>
      </c>
      <c r="E32" s="233">
        <f t="shared" si="4"/>
        <v>0</v>
      </c>
      <c r="F32" s="233">
        <f t="shared" si="4"/>
        <v>0</v>
      </c>
      <c r="G32" s="233">
        <f t="shared" si="4"/>
        <v>0</v>
      </c>
      <c r="H32" s="233">
        <f t="shared" si="4"/>
        <v>0</v>
      </c>
      <c r="I32" s="233">
        <f t="shared" si="4"/>
        <v>0</v>
      </c>
      <c r="J32" s="233">
        <f t="shared" si="4"/>
        <v>0</v>
      </c>
      <c r="K32" s="233">
        <f t="shared" si="4"/>
        <v>0</v>
      </c>
      <c r="L32" s="233">
        <f t="shared" si="4"/>
        <v>0</v>
      </c>
      <c r="M32" s="234">
        <f t="shared" si="4"/>
        <v>0</v>
      </c>
    </row>
    <row r="33" spans="1:13" x14ac:dyDescent="0.3">
      <c r="A33" s="229" t="s">
        <v>884</v>
      </c>
      <c r="B33" s="231">
        <f>Eingabeblatt!G295</f>
        <v>0</v>
      </c>
      <c r="C33" s="231">
        <f>Eingabeblatt!G296</f>
        <v>0</v>
      </c>
      <c r="D33" s="231">
        <f>Eingabeblatt!G297</f>
        <v>0</v>
      </c>
      <c r="E33" s="231">
        <f>Eingabeblatt!G298</f>
        <v>0</v>
      </c>
      <c r="F33" s="231">
        <f>Eingabeblatt!G299</f>
        <v>0</v>
      </c>
      <c r="G33" s="231">
        <f>Eingabeblatt!G300</f>
        <v>0</v>
      </c>
      <c r="H33" s="231">
        <f>Eingabeblatt!G301</f>
        <v>0</v>
      </c>
      <c r="I33" s="231">
        <f>Eingabeblatt!G302</f>
        <v>0</v>
      </c>
      <c r="J33" s="231">
        <f>Eingabeblatt!G303</f>
        <v>0</v>
      </c>
      <c r="K33" s="231">
        <f>Eingabeblatt!G304</f>
        <v>0</v>
      </c>
      <c r="L33" s="231">
        <f>Eingabeblatt!G305</f>
        <v>0</v>
      </c>
      <c r="M33" s="232">
        <f>Eingabeblatt!G306</f>
        <v>0</v>
      </c>
    </row>
    <row r="34" spans="1:13" x14ac:dyDescent="0.3">
      <c r="A34" s="229" t="s">
        <v>885</v>
      </c>
      <c r="B34" s="231">
        <f>Eingabeblatt!G310</f>
        <v>0</v>
      </c>
      <c r="C34" s="231">
        <f>Eingabeblatt!G311</f>
        <v>0</v>
      </c>
      <c r="D34" s="231">
        <f>Eingabeblatt!G312</f>
        <v>0</v>
      </c>
      <c r="E34" s="231">
        <f>Eingabeblatt!G313</f>
        <v>0</v>
      </c>
      <c r="F34" s="231">
        <f>Eingabeblatt!G314</f>
        <v>0</v>
      </c>
      <c r="G34" s="231">
        <f>Eingabeblatt!G315</f>
        <v>0</v>
      </c>
      <c r="H34" s="231">
        <f>Eingabeblatt!G316</f>
        <v>0</v>
      </c>
      <c r="I34" s="231">
        <f>Eingabeblatt!G317</f>
        <v>0</v>
      </c>
      <c r="J34" s="231">
        <f>Eingabeblatt!G318</f>
        <v>0</v>
      </c>
      <c r="K34" s="231">
        <f>Eingabeblatt!G319</f>
        <v>0</v>
      </c>
      <c r="L34" s="231">
        <f>Eingabeblatt!G320</f>
        <v>0</v>
      </c>
      <c r="M34" s="232">
        <f>Eingabeblatt!G321</f>
        <v>0</v>
      </c>
    </row>
    <row r="35" spans="1:13" x14ac:dyDescent="0.3">
      <c r="A35" s="229" t="s">
        <v>886</v>
      </c>
      <c r="B35" s="231">
        <f>Eingabeblatt!G325</f>
        <v>0</v>
      </c>
      <c r="C35" s="231">
        <f>Eingabeblatt!G326</f>
        <v>0</v>
      </c>
      <c r="D35" s="231">
        <f>Eingabeblatt!G327</f>
        <v>0</v>
      </c>
      <c r="E35" s="231">
        <f>Eingabeblatt!G328</f>
        <v>0</v>
      </c>
      <c r="F35" s="231">
        <f>Eingabeblatt!G329</f>
        <v>0</v>
      </c>
      <c r="G35" s="231">
        <f>Eingabeblatt!G330</f>
        <v>0</v>
      </c>
      <c r="H35" s="231">
        <f>Eingabeblatt!G331</f>
        <v>0</v>
      </c>
      <c r="I35" s="231">
        <f>Eingabeblatt!G332</f>
        <v>0</v>
      </c>
      <c r="J35" s="231">
        <f>Eingabeblatt!G333</f>
        <v>0</v>
      </c>
      <c r="K35" s="231">
        <f>Eingabeblatt!G334</f>
        <v>0</v>
      </c>
      <c r="L35" s="231">
        <f>Eingabeblatt!G335</f>
        <v>0</v>
      </c>
      <c r="M35" s="232">
        <f>Eingabeblatt!G336</f>
        <v>0</v>
      </c>
    </row>
    <row r="36" spans="1:13" x14ac:dyDescent="0.3">
      <c r="A36" s="229" t="s">
        <v>887</v>
      </c>
      <c r="B36" s="231">
        <f>Eingabeblatt!G394</f>
        <v>0</v>
      </c>
      <c r="C36" s="231">
        <f>Eingabeblatt!G395</f>
        <v>0</v>
      </c>
      <c r="D36" s="231">
        <f>Eingabeblatt!G396</f>
        <v>0</v>
      </c>
      <c r="E36" s="231">
        <f>Eingabeblatt!G397</f>
        <v>0</v>
      </c>
      <c r="F36" s="231">
        <f>Eingabeblatt!G398</f>
        <v>0</v>
      </c>
      <c r="G36" s="231">
        <f>Eingabeblatt!G399</f>
        <v>0</v>
      </c>
      <c r="H36" s="231">
        <f>Eingabeblatt!G400</f>
        <v>0</v>
      </c>
      <c r="I36" s="231">
        <f>Eingabeblatt!G401</f>
        <v>0</v>
      </c>
      <c r="J36" s="231">
        <f>Eingabeblatt!G402</f>
        <v>0</v>
      </c>
      <c r="K36" s="231">
        <f>Eingabeblatt!G403</f>
        <v>0</v>
      </c>
      <c r="L36" s="231">
        <f>Eingabeblatt!G404</f>
        <v>0</v>
      </c>
      <c r="M36" s="232">
        <f>Eingabeblatt!G405</f>
        <v>0</v>
      </c>
    </row>
    <row r="37" spans="1:13" x14ac:dyDescent="0.3">
      <c r="A37" s="229" t="s">
        <v>888</v>
      </c>
      <c r="B37" s="231">
        <f>SUM(B38:B41)</f>
        <v>0</v>
      </c>
      <c r="C37" s="231">
        <f t="shared" ref="C37:M37" si="5">SUM(C38:C41)</f>
        <v>0</v>
      </c>
      <c r="D37" s="231">
        <f t="shared" si="5"/>
        <v>0</v>
      </c>
      <c r="E37" s="231">
        <f t="shared" si="5"/>
        <v>0</v>
      </c>
      <c r="F37" s="231">
        <f t="shared" si="5"/>
        <v>0</v>
      </c>
      <c r="G37" s="231">
        <f t="shared" si="5"/>
        <v>0</v>
      </c>
      <c r="H37" s="231">
        <f t="shared" si="5"/>
        <v>0</v>
      </c>
      <c r="I37" s="231">
        <f t="shared" si="5"/>
        <v>0</v>
      </c>
      <c r="J37" s="231">
        <f t="shared" si="5"/>
        <v>0</v>
      </c>
      <c r="K37" s="231">
        <f t="shared" si="5"/>
        <v>0</v>
      </c>
      <c r="L37" s="231">
        <f t="shared" si="5"/>
        <v>0</v>
      </c>
      <c r="M37" s="232">
        <f t="shared" si="5"/>
        <v>0</v>
      </c>
    </row>
    <row r="38" spans="1:13" x14ac:dyDescent="0.3">
      <c r="A38" s="224" t="s">
        <v>889</v>
      </c>
      <c r="B38" s="231">
        <f>Eingabeblatt!G340</f>
        <v>0</v>
      </c>
      <c r="C38" s="231">
        <f>Eingabeblatt!G341</f>
        <v>0</v>
      </c>
      <c r="D38" s="231">
        <f>Eingabeblatt!G342</f>
        <v>0</v>
      </c>
      <c r="E38" s="231">
        <f>Eingabeblatt!G343</f>
        <v>0</v>
      </c>
      <c r="F38" s="231">
        <f>Eingabeblatt!G344</f>
        <v>0</v>
      </c>
      <c r="G38" s="231">
        <f>Eingabeblatt!G345</f>
        <v>0</v>
      </c>
      <c r="H38" s="231">
        <f>Eingabeblatt!G346</f>
        <v>0</v>
      </c>
      <c r="I38" s="231">
        <f>Eingabeblatt!G347</f>
        <v>0</v>
      </c>
      <c r="J38" s="231">
        <f>Eingabeblatt!G348</f>
        <v>0</v>
      </c>
      <c r="K38" s="231">
        <f>Eingabeblatt!G349</f>
        <v>0</v>
      </c>
      <c r="L38" s="231">
        <f>Eingabeblatt!G350</f>
        <v>0</v>
      </c>
      <c r="M38" s="232">
        <f>Eingabeblatt!G351</f>
        <v>0</v>
      </c>
    </row>
    <row r="39" spans="1:13" x14ac:dyDescent="0.3">
      <c r="A39" s="224" t="s">
        <v>890</v>
      </c>
      <c r="B39" s="231">
        <f>Eingabeblatt!G353</f>
        <v>0</v>
      </c>
      <c r="C39" s="231">
        <f>Eingabeblatt!G354</f>
        <v>0</v>
      </c>
      <c r="D39" s="231">
        <f>Eingabeblatt!G355</f>
        <v>0</v>
      </c>
      <c r="E39" s="231">
        <f>Eingabeblatt!G356</f>
        <v>0</v>
      </c>
      <c r="F39" s="231">
        <f>Eingabeblatt!G357</f>
        <v>0</v>
      </c>
      <c r="G39" s="231">
        <f>Eingabeblatt!G358</f>
        <v>0</v>
      </c>
      <c r="H39" s="231">
        <f>Eingabeblatt!G359</f>
        <v>0</v>
      </c>
      <c r="I39" s="231">
        <f>Eingabeblatt!G360</f>
        <v>0</v>
      </c>
      <c r="J39" s="231">
        <f>Eingabeblatt!G361</f>
        <v>0</v>
      </c>
      <c r="K39" s="231">
        <f>Eingabeblatt!G362</f>
        <v>0</v>
      </c>
      <c r="L39" s="231">
        <f>Eingabeblatt!G363</f>
        <v>0</v>
      </c>
      <c r="M39" s="232">
        <f>Eingabeblatt!G364</f>
        <v>0</v>
      </c>
    </row>
    <row r="40" spans="1:13" x14ac:dyDescent="0.3">
      <c r="A40" s="224" t="s">
        <v>891</v>
      </c>
      <c r="B40" s="231">
        <f>Eingabeblatt!G366</f>
        <v>0</v>
      </c>
      <c r="C40" s="231">
        <f>Eingabeblatt!G367</f>
        <v>0</v>
      </c>
      <c r="D40" s="231">
        <f>Eingabeblatt!G368</f>
        <v>0</v>
      </c>
      <c r="E40" s="231">
        <f>Eingabeblatt!G369</f>
        <v>0</v>
      </c>
      <c r="F40" s="231">
        <f>Eingabeblatt!G370</f>
        <v>0</v>
      </c>
      <c r="G40" s="231">
        <f>Eingabeblatt!G371</f>
        <v>0</v>
      </c>
      <c r="H40" s="231">
        <f>Eingabeblatt!G372</f>
        <v>0</v>
      </c>
      <c r="I40" s="231">
        <f>Eingabeblatt!G373</f>
        <v>0</v>
      </c>
      <c r="J40" s="231">
        <f>Eingabeblatt!G374</f>
        <v>0</v>
      </c>
      <c r="K40" s="231">
        <f>Eingabeblatt!G375</f>
        <v>0</v>
      </c>
      <c r="L40" s="231">
        <f>Eingabeblatt!G376</f>
        <v>0</v>
      </c>
      <c r="M40" s="232">
        <f>Eingabeblatt!G377</f>
        <v>0</v>
      </c>
    </row>
    <row r="41" spans="1:13" x14ac:dyDescent="0.3">
      <c r="A41" s="224" t="s">
        <v>892</v>
      </c>
      <c r="B41" s="231">
        <f>Eingabeblatt!G379</f>
        <v>0</v>
      </c>
      <c r="C41" s="231">
        <f>Eingabeblatt!G380</f>
        <v>0</v>
      </c>
      <c r="D41" s="231">
        <f>Eingabeblatt!G381</f>
        <v>0</v>
      </c>
      <c r="E41" s="231">
        <f>Eingabeblatt!G382</f>
        <v>0</v>
      </c>
      <c r="F41" s="231">
        <f>Eingabeblatt!G383</f>
        <v>0</v>
      </c>
      <c r="G41" s="231">
        <f>Eingabeblatt!G384</f>
        <v>0</v>
      </c>
      <c r="H41" s="231">
        <f>Eingabeblatt!G385</f>
        <v>0</v>
      </c>
      <c r="I41" s="231">
        <f>Eingabeblatt!G386</f>
        <v>0</v>
      </c>
      <c r="J41" s="231">
        <f>Eingabeblatt!G387</f>
        <v>0</v>
      </c>
      <c r="K41" s="231">
        <f>Eingabeblatt!G388</f>
        <v>0</v>
      </c>
      <c r="L41" s="231">
        <f>Eingabeblatt!G389</f>
        <v>0</v>
      </c>
      <c r="M41" s="232">
        <f>Eingabeblatt!G390</f>
        <v>0</v>
      </c>
    </row>
    <row r="42" spans="1:13" ht="15" thickBot="1" x14ac:dyDescent="0.35">
      <c r="A42" s="230" t="s">
        <v>893</v>
      </c>
      <c r="B42" s="235">
        <f>B8+B9+B32</f>
        <v>0</v>
      </c>
      <c r="C42" s="235">
        <f t="shared" ref="C42:M42" si="6">C8+C9+C32</f>
        <v>0</v>
      </c>
      <c r="D42" s="235">
        <f t="shared" si="6"/>
        <v>0</v>
      </c>
      <c r="E42" s="235">
        <f t="shared" si="6"/>
        <v>0</v>
      </c>
      <c r="F42" s="235">
        <f t="shared" si="6"/>
        <v>0</v>
      </c>
      <c r="G42" s="235">
        <f t="shared" si="6"/>
        <v>0</v>
      </c>
      <c r="H42" s="235">
        <f t="shared" si="6"/>
        <v>0</v>
      </c>
      <c r="I42" s="235">
        <f t="shared" si="6"/>
        <v>0</v>
      </c>
      <c r="J42" s="235">
        <f t="shared" si="6"/>
        <v>0</v>
      </c>
      <c r="K42" s="235">
        <f t="shared" si="6"/>
        <v>0</v>
      </c>
      <c r="L42" s="235">
        <f t="shared" si="6"/>
        <v>0</v>
      </c>
      <c r="M42" s="236">
        <f t="shared" si="6"/>
        <v>0</v>
      </c>
    </row>
    <row r="43" spans="1:13" ht="15" thickTop="1" x14ac:dyDescent="0.3"/>
  </sheetData>
  <sheetProtection algorithmName="SHA-512" hashValue="CpgHIM4DYeoLOqQx1XBHQs3flD90tmgMaQxmyEYlSK6f6pV+jwGFwHJmtMfeAJuIttHFOQ7L53TPp7FFjxRK/w==" saltValue="Zi5ZqxcxM9/JzEUu59g1QQ==" spinCount="100000" sheet="1" objects="1" scenarios="1"/>
  <mergeCells count="17">
    <mergeCell ref="A1:A6"/>
    <mergeCell ref="K3:K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B1:F2"/>
    <mergeCell ref="G1:K2"/>
    <mergeCell ref="L1:M2"/>
    <mergeCell ref="B6:M6"/>
    <mergeCell ref="L3:L4"/>
  </mergeCells>
  <pageMargins left="0.7" right="0.7" top="0.78740157499999996" bottom="0.78740157499999996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F10"/>
  <sheetViews>
    <sheetView workbookViewId="0">
      <selection activeCell="A2" sqref="A2:F9"/>
    </sheetView>
  </sheetViews>
  <sheetFormatPr baseColWidth="10" defaultRowHeight="14.4" x14ac:dyDescent="0.3"/>
  <cols>
    <col min="1" max="1" width="42.6640625" customWidth="1"/>
    <col min="2" max="6" width="24.6640625" customWidth="1"/>
  </cols>
  <sheetData>
    <row r="1" spans="1:6" ht="15" thickBot="1" x14ac:dyDescent="0.35"/>
    <row r="2" spans="1:6" ht="31.5" customHeight="1" thickTop="1" thickBot="1" x14ac:dyDescent="0.35">
      <c r="A2" s="407" t="s">
        <v>1575</v>
      </c>
      <c r="B2" s="407" t="s">
        <v>1576</v>
      </c>
      <c r="C2" s="410" t="s">
        <v>1577</v>
      </c>
      <c r="D2" s="411"/>
      <c r="E2" s="412"/>
      <c r="F2" s="407" t="s">
        <v>1578</v>
      </c>
    </row>
    <row r="3" spans="1:6" ht="70.5" customHeight="1" thickTop="1" thickBot="1" x14ac:dyDescent="0.35">
      <c r="A3" s="408"/>
      <c r="B3" s="409"/>
      <c r="C3" s="257" t="s">
        <v>1579</v>
      </c>
      <c r="D3" s="257" t="s">
        <v>1580</v>
      </c>
      <c r="E3" s="258" t="s">
        <v>1581</v>
      </c>
      <c r="F3" s="409"/>
    </row>
    <row r="4" spans="1:6" ht="15.6" thickTop="1" thickBot="1" x14ac:dyDescent="0.35">
      <c r="A4" s="409"/>
      <c r="B4" s="413" t="s">
        <v>1582</v>
      </c>
      <c r="C4" s="413"/>
      <c r="D4" s="413"/>
      <c r="E4" s="413"/>
      <c r="F4" s="414"/>
    </row>
    <row r="5" spans="1:6" ht="50.1" customHeight="1" thickTop="1" x14ac:dyDescent="0.3">
      <c r="A5" s="259" t="s">
        <v>1583</v>
      </c>
      <c r="B5" s="260">
        <f>Eingabeblatt!G419</f>
        <v>0</v>
      </c>
      <c r="C5" s="260">
        <f>Eingabeblatt!G420</f>
        <v>0</v>
      </c>
      <c r="D5" s="260">
        <f>Eingabeblatt!G421</f>
        <v>0</v>
      </c>
      <c r="E5" s="260">
        <f>Eingabeblatt!G422</f>
        <v>0</v>
      </c>
      <c r="F5" s="261">
        <f>Eingabeblatt!G423</f>
        <v>0</v>
      </c>
    </row>
    <row r="6" spans="1:6" ht="35.1" customHeight="1" x14ac:dyDescent="0.3">
      <c r="A6" s="259" t="s">
        <v>1584</v>
      </c>
      <c r="B6" s="260">
        <f>Eingabeblatt!G427</f>
        <v>0</v>
      </c>
      <c r="C6" s="260">
        <f>Eingabeblatt!G428</f>
        <v>0</v>
      </c>
      <c r="D6" s="260">
        <f>Eingabeblatt!G429</f>
        <v>0</v>
      </c>
      <c r="E6" s="260">
        <f>Eingabeblatt!G430</f>
        <v>0</v>
      </c>
      <c r="F6" s="261">
        <f>Eingabeblatt!G431</f>
        <v>0</v>
      </c>
    </row>
    <row r="7" spans="1:6" ht="35.1" customHeight="1" x14ac:dyDescent="0.3">
      <c r="A7" s="262" t="s">
        <v>1585</v>
      </c>
      <c r="B7" s="263">
        <f>SUM(B5:B6)</f>
        <v>0</v>
      </c>
      <c r="C7" s="263">
        <f>SUM(C5:C6)</f>
        <v>0</v>
      </c>
      <c r="D7" s="263">
        <f>SUM(D5:D6)</f>
        <v>0</v>
      </c>
      <c r="E7" s="263">
        <f>SUM(E5:E6)</f>
        <v>0</v>
      </c>
      <c r="F7" s="264">
        <f>SUM(F5:F6)</f>
        <v>0</v>
      </c>
    </row>
    <row r="8" spans="1:6" ht="35.1" customHeight="1" x14ac:dyDescent="0.3">
      <c r="A8" s="262" t="s">
        <v>629</v>
      </c>
      <c r="B8" s="263">
        <f>Eingabeblatt!G433</f>
        <v>0</v>
      </c>
      <c r="C8" s="263"/>
      <c r="D8" s="263"/>
      <c r="E8" s="263"/>
      <c r="F8" s="264">
        <f>Eingabeblatt!G434</f>
        <v>0</v>
      </c>
    </row>
    <row r="9" spans="1:6" ht="15" thickBot="1" x14ac:dyDescent="0.35">
      <c r="A9" s="265"/>
      <c r="B9" s="266"/>
      <c r="C9" s="266"/>
      <c r="D9" s="266"/>
      <c r="E9" s="266"/>
      <c r="F9" s="267"/>
    </row>
    <row r="10" spans="1:6" ht="15" thickTop="1" x14ac:dyDescent="0.3"/>
  </sheetData>
  <sheetProtection algorithmName="SHA-512" hashValue="7BISDFb5b/X6AwkjpIXyBEnOKN4UMycAATUJ0dQTE987dYZ61GIKkpyDeKHpPxVJMqU+neoUiYLa7zgChN3DQQ==" saltValue="8ErSFmUD63e/q1plS9YENw==" spinCount="100000" sheet="1" objects="1" scenarios="1"/>
  <mergeCells count="5">
    <mergeCell ref="A2:A4"/>
    <mergeCell ref="B2:B3"/>
    <mergeCell ref="C2:E2"/>
    <mergeCell ref="F2:F3"/>
    <mergeCell ref="B4:F4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F23"/>
  <sheetViews>
    <sheetView topLeftCell="A4" workbookViewId="0">
      <selection activeCell="A2" sqref="A2:F22"/>
    </sheetView>
  </sheetViews>
  <sheetFormatPr baseColWidth="10" defaultRowHeight="14.4" x14ac:dyDescent="0.3"/>
  <cols>
    <col min="1" max="1" width="55.6640625" customWidth="1"/>
    <col min="2" max="6" width="24.6640625" customWidth="1"/>
  </cols>
  <sheetData>
    <row r="1" spans="1:6" ht="15" thickBot="1" x14ac:dyDescent="0.35"/>
    <row r="2" spans="1:6" ht="27" customHeight="1" thickTop="1" thickBot="1" x14ac:dyDescent="0.35">
      <c r="A2" s="415" t="s">
        <v>1586</v>
      </c>
      <c r="B2" s="415" t="s">
        <v>1587</v>
      </c>
      <c r="C2" s="418" t="s">
        <v>1588</v>
      </c>
      <c r="D2" s="419"/>
      <c r="E2" s="420"/>
      <c r="F2" s="415" t="s">
        <v>1589</v>
      </c>
    </row>
    <row r="3" spans="1:6" ht="56.1" customHeight="1" thickTop="1" thickBot="1" x14ac:dyDescent="0.35">
      <c r="A3" s="416"/>
      <c r="B3" s="417"/>
      <c r="C3" s="268" t="s">
        <v>1579</v>
      </c>
      <c r="D3" s="269" t="s">
        <v>1580</v>
      </c>
      <c r="E3" s="269" t="s">
        <v>1581</v>
      </c>
      <c r="F3" s="417"/>
    </row>
    <row r="4" spans="1:6" ht="14.1" customHeight="1" thickTop="1" thickBot="1" x14ac:dyDescent="0.35">
      <c r="A4" s="417"/>
      <c r="B4" s="418" t="s">
        <v>1582</v>
      </c>
      <c r="C4" s="419"/>
      <c r="D4" s="419"/>
      <c r="E4" s="419"/>
      <c r="F4" s="420"/>
    </row>
    <row r="5" spans="1:6" ht="9.9" customHeight="1" thickTop="1" x14ac:dyDescent="0.3">
      <c r="A5" s="270"/>
      <c r="B5" s="271"/>
      <c r="C5" s="272"/>
      <c r="D5" s="272"/>
      <c r="E5" s="272"/>
      <c r="F5" s="273"/>
    </row>
    <row r="6" spans="1:6" ht="21.9" customHeight="1" x14ac:dyDescent="0.3">
      <c r="A6" s="274" t="s">
        <v>1590</v>
      </c>
      <c r="B6" s="263">
        <f>SUM(B7:B8)</f>
        <v>0</v>
      </c>
      <c r="C6" s="263">
        <f t="shared" ref="C6:F6" si="0">SUM(C7:C8)</f>
        <v>0</v>
      </c>
      <c r="D6" s="263">
        <f t="shared" si="0"/>
        <v>0</v>
      </c>
      <c r="E6" s="263">
        <f t="shared" si="0"/>
        <v>0</v>
      </c>
      <c r="F6" s="264">
        <f t="shared" si="0"/>
        <v>0</v>
      </c>
    </row>
    <row r="7" spans="1:6" ht="21.9" customHeight="1" x14ac:dyDescent="0.3">
      <c r="A7" s="277" t="s">
        <v>1604</v>
      </c>
      <c r="B7" s="260">
        <f>Eingabeblatt!G518</f>
        <v>0</v>
      </c>
      <c r="C7" s="260">
        <f>Eingabeblatt!G519</f>
        <v>0</v>
      </c>
      <c r="D7" s="260">
        <f>Eingabeblatt!G520</f>
        <v>0</v>
      </c>
      <c r="E7" s="260">
        <f>Eingabeblatt!G521</f>
        <v>0</v>
      </c>
      <c r="F7" s="261">
        <f>Eingabeblatt!G522</f>
        <v>0</v>
      </c>
    </row>
    <row r="8" spans="1:6" ht="21.9" customHeight="1" x14ac:dyDescent="0.3">
      <c r="A8" s="277" t="s">
        <v>1605</v>
      </c>
      <c r="B8" s="260">
        <f>Eingabeblatt!G524</f>
        <v>0</v>
      </c>
      <c r="C8" s="260">
        <f>Eingabeblatt!G525</f>
        <v>0</v>
      </c>
      <c r="D8" s="260">
        <f>Eingabeblatt!G526</f>
        <v>0</v>
      </c>
      <c r="E8" s="260">
        <f>Eingabeblatt!G527</f>
        <v>0</v>
      </c>
      <c r="F8" s="261">
        <f>Eingabeblatt!G528</f>
        <v>0</v>
      </c>
    </row>
    <row r="9" spans="1:6" ht="32.1" customHeight="1" x14ac:dyDescent="0.3">
      <c r="A9" s="262" t="s">
        <v>1591</v>
      </c>
      <c r="B9" s="275">
        <f>B10+B11+B12+B13+B14</f>
        <v>0</v>
      </c>
      <c r="C9" s="275">
        <f>C10+C11+C12+C13+C14</f>
        <v>0</v>
      </c>
      <c r="D9" s="275">
        <f>D10+D11+D12+D13+D14</f>
        <v>0</v>
      </c>
      <c r="E9" s="275">
        <f>E10+E11+E12+E13+E14</f>
        <v>0</v>
      </c>
      <c r="F9" s="276">
        <f>F10+F11+F12+F13+F14</f>
        <v>0</v>
      </c>
    </row>
    <row r="10" spans="1:6" ht="21.9" customHeight="1" x14ac:dyDescent="0.3">
      <c r="A10" s="277" t="s">
        <v>1592</v>
      </c>
      <c r="B10" s="260">
        <f>Eingabeblatt!G532</f>
        <v>0</v>
      </c>
      <c r="C10" s="260">
        <f>Eingabeblatt!G533</f>
        <v>0</v>
      </c>
      <c r="D10" s="260">
        <f>Eingabeblatt!G534</f>
        <v>0</v>
      </c>
      <c r="E10" s="260">
        <f>Eingabeblatt!G535</f>
        <v>0</v>
      </c>
      <c r="F10" s="261">
        <f>Eingabeblatt!G536</f>
        <v>0</v>
      </c>
    </row>
    <row r="11" spans="1:6" ht="21.9" customHeight="1" x14ac:dyDescent="0.3">
      <c r="A11" s="277" t="s">
        <v>1593</v>
      </c>
      <c r="B11" s="260">
        <f>Eingabeblatt!G538</f>
        <v>0</v>
      </c>
      <c r="C11" s="260">
        <f>Eingabeblatt!G539</f>
        <v>0</v>
      </c>
      <c r="D11" s="260">
        <f>Eingabeblatt!G540</f>
        <v>0</v>
      </c>
      <c r="E11" s="260">
        <f>Eingabeblatt!G541</f>
        <v>0</v>
      </c>
      <c r="F11" s="261">
        <f>Eingabeblatt!G542</f>
        <v>0</v>
      </c>
    </row>
    <row r="12" spans="1:6" ht="21.9" customHeight="1" x14ac:dyDescent="0.3">
      <c r="A12" s="277" t="s">
        <v>1594</v>
      </c>
      <c r="B12" s="260">
        <f>Eingabeblatt!G544</f>
        <v>0</v>
      </c>
      <c r="C12" s="260">
        <f>Eingabeblatt!G545</f>
        <v>0</v>
      </c>
      <c r="D12" s="260">
        <f>Eingabeblatt!G546</f>
        <v>0</v>
      </c>
      <c r="E12" s="260">
        <f>Eingabeblatt!G547</f>
        <v>0</v>
      </c>
      <c r="F12" s="261">
        <f>Eingabeblatt!G548</f>
        <v>0</v>
      </c>
    </row>
    <row r="13" spans="1:6" ht="21.9" customHeight="1" x14ac:dyDescent="0.3">
      <c r="A13" s="277" t="s">
        <v>1595</v>
      </c>
      <c r="B13" s="260">
        <f>Eingabeblatt!G550</f>
        <v>0</v>
      </c>
      <c r="C13" s="260">
        <f>Eingabeblatt!G551</f>
        <v>0</v>
      </c>
      <c r="D13" s="260">
        <f>Eingabeblatt!G552</f>
        <v>0</v>
      </c>
      <c r="E13" s="260">
        <f>Eingabeblatt!G553</f>
        <v>0</v>
      </c>
      <c r="F13" s="261">
        <f>Eingabeblatt!G554</f>
        <v>0</v>
      </c>
    </row>
    <row r="14" spans="1:6" ht="21.9" customHeight="1" x14ac:dyDescent="0.3">
      <c r="A14" s="277" t="s">
        <v>1596</v>
      </c>
      <c r="B14" s="260">
        <f>Eingabeblatt!G556</f>
        <v>0</v>
      </c>
      <c r="C14" s="260">
        <f>Eingabeblatt!G557</f>
        <v>0</v>
      </c>
      <c r="D14" s="260">
        <f>Eingabeblatt!G558</f>
        <v>0</v>
      </c>
      <c r="E14" s="260">
        <f>Eingabeblatt!G559</f>
        <v>0</v>
      </c>
      <c r="F14" s="261">
        <f>Eingabeblatt!G560</f>
        <v>0</v>
      </c>
    </row>
    <row r="15" spans="1:6" ht="32.1" customHeight="1" x14ac:dyDescent="0.3">
      <c r="A15" s="262" t="s">
        <v>1597</v>
      </c>
      <c r="B15" s="263">
        <f>Eingabeblatt!G564</f>
        <v>0</v>
      </c>
      <c r="C15" s="263">
        <f>Eingabeblatt!G565</f>
        <v>0</v>
      </c>
      <c r="D15" s="263">
        <f>Eingabeblatt!G566</f>
        <v>0</v>
      </c>
      <c r="E15" s="263">
        <f>Eingabeblatt!G567</f>
        <v>0</v>
      </c>
      <c r="F15" s="264">
        <f>Eingabeblatt!G568</f>
        <v>0</v>
      </c>
    </row>
    <row r="16" spans="1:6" ht="32.1" customHeight="1" x14ac:dyDescent="0.3">
      <c r="A16" s="262" t="s">
        <v>1598</v>
      </c>
      <c r="B16" s="263">
        <f>Eingabeblatt!G572</f>
        <v>0</v>
      </c>
      <c r="C16" s="263">
        <f>Eingabeblatt!G573</f>
        <v>0</v>
      </c>
      <c r="D16" s="263">
        <f>Eingabeblatt!G574</f>
        <v>0</v>
      </c>
      <c r="E16" s="263">
        <f>Eingabeblatt!G575</f>
        <v>0</v>
      </c>
      <c r="F16" s="264">
        <f>Eingabeblatt!G576</f>
        <v>0</v>
      </c>
    </row>
    <row r="17" spans="1:6" ht="21.9" customHeight="1" x14ac:dyDescent="0.3">
      <c r="A17" s="262" t="s">
        <v>1599</v>
      </c>
      <c r="B17" s="263">
        <f>Eingabeblatt!G580</f>
        <v>0</v>
      </c>
      <c r="C17" s="263">
        <f>Eingabeblatt!G581</f>
        <v>0</v>
      </c>
      <c r="D17" s="263">
        <f>Eingabeblatt!G582</f>
        <v>0</v>
      </c>
      <c r="E17" s="263">
        <f>Eingabeblatt!G583</f>
        <v>0</v>
      </c>
      <c r="F17" s="264">
        <f>Eingabeblatt!G584</f>
        <v>0</v>
      </c>
    </row>
    <row r="18" spans="1:6" ht="21.9" customHeight="1" x14ac:dyDescent="0.3">
      <c r="A18" s="274" t="s">
        <v>1600</v>
      </c>
      <c r="B18" s="263">
        <f>Eingabeblatt!G588</f>
        <v>0</v>
      </c>
      <c r="C18" s="263">
        <f>Eingabeblatt!G589</f>
        <v>0</v>
      </c>
      <c r="D18" s="263">
        <f>Eingabeblatt!G590</f>
        <v>0</v>
      </c>
      <c r="E18" s="263">
        <f>Eingabeblatt!G591</f>
        <v>0</v>
      </c>
      <c r="F18" s="264">
        <f>Eingabeblatt!G592</f>
        <v>0</v>
      </c>
    </row>
    <row r="19" spans="1:6" ht="21.9" customHeight="1" x14ac:dyDescent="0.3">
      <c r="A19" s="274" t="s">
        <v>1601</v>
      </c>
      <c r="B19" s="263">
        <f>Eingabeblatt!G596</f>
        <v>0</v>
      </c>
      <c r="C19" s="263">
        <f>Eingabeblatt!G597</f>
        <v>0</v>
      </c>
      <c r="D19" s="263">
        <f>Eingabeblatt!G598</f>
        <v>0</v>
      </c>
      <c r="E19" s="263">
        <f>Eingabeblatt!G599</f>
        <v>0</v>
      </c>
      <c r="F19" s="264">
        <f>Eingabeblatt!G600</f>
        <v>0</v>
      </c>
    </row>
    <row r="20" spans="1:6" ht="21.9" customHeight="1" x14ac:dyDescent="0.3">
      <c r="A20" s="274" t="s">
        <v>1602</v>
      </c>
      <c r="B20" s="263">
        <f>Eingabeblatt!G604</f>
        <v>0</v>
      </c>
      <c r="C20" s="263">
        <f>Eingabeblatt!G604</f>
        <v>0</v>
      </c>
      <c r="D20" s="263"/>
      <c r="E20" s="263"/>
      <c r="F20" s="264">
        <f>Eingabeblatt!G605</f>
        <v>0</v>
      </c>
    </row>
    <row r="21" spans="1:6" ht="21.9" customHeight="1" x14ac:dyDescent="0.3">
      <c r="A21" s="274" t="s">
        <v>1603</v>
      </c>
      <c r="B21" s="263">
        <f>B6+B9+B15+B16+B17+B18+B19+B20</f>
        <v>0</v>
      </c>
      <c r="C21" s="263">
        <f>C6+C9+C15+C16+C17+C18+C19+C20</f>
        <v>0</v>
      </c>
      <c r="D21" s="263">
        <f>D6+D9+D15+D16+D17+D18+D19+D20</f>
        <v>0</v>
      </c>
      <c r="E21" s="263">
        <f>E6+E9+E15+E16+E17+E18+E19+E20</f>
        <v>0</v>
      </c>
      <c r="F21" s="264">
        <f>F6+F9+F15+F16+F17+F18+F19+F20</f>
        <v>0</v>
      </c>
    </row>
    <row r="22" spans="1:6" ht="15" thickBot="1" x14ac:dyDescent="0.35">
      <c r="A22" s="278"/>
      <c r="B22" s="279"/>
      <c r="C22" s="280"/>
      <c r="D22" s="280"/>
      <c r="E22" s="280"/>
      <c r="F22" s="281"/>
    </row>
    <row r="23" spans="1:6" ht="15" thickTop="1" x14ac:dyDescent="0.3"/>
  </sheetData>
  <sheetProtection algorithmName="SHA-512" hashValue="ffaW2kwVe1vIIIHFQ3giJsq9Z1Gw4kRc44leGNQ5TJo2qRGR+YumtbVwoikEAWxG6m25jByAlX94yN/ifoDBhA==" saltValue="8eahgac8d1VEiUSHRZl7mw==" spinCount="100000" sheet="1" objects="1" scenarios="1"/>
  <mergeCells count="5">
    <mergeCell ref="A2:A4"/>
    <mergeCell ref="B2:B3"/>
    <mergeCell ref="C2:E2"/>
    <mergeCell ref="F2:F3"/>
    <mergeCell ref="B4:F4"/>
  </mergeCells>
  <pageMargins left="0.7" right="0.7" top="0.78740157499999996" bottom="0.78740157499999996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B1:I11"/>
  <sheetViews>
    <sheetView topLeftCell="E1" workbookViewId="0">
      <selection activeCell="B2" sqref="B2:I10"/>
    </sheetView>
  </sheetViews>
  <sheetFormatPr baseColWidth="10" defaultRowHeight="14.4" x14ac:dyDescent="0.3"/>
  <cols>
    <col min="2" max="2" width="4" customWidth="1"/>
    <col min="3" max="3" width="32.6640625" customWidth="1"/>
    <col min="4" max="9" width="30.6640625" customWidth="1"/>
  </cols>
  <sheetData>
    <row r="1" spans="2:9" ht="15" thickBot="1" x14ac:dyDescent="0.35"/>
    <row r="2" spans="2:9" ht="111.75" customHeight="1" thickTop="1" thickBot="1" x14ac:dyDescent="0.35">
      <c r="B2" s="415" t="s">
        <v>436</v>
      </c>
      <c r="C2" s="415"/>
      <c r="D2" s="269" t="s">
        <v>1620</v>
      </c>
      <c r="E2" s="269" t="s">
        <v>1621</v>
      </c>
      <c r="F2" s="269" t="s">
        <v>1622</v>
      </c>
      <c r="G2" s="269" t="s">
        <v>1623</v>
      </c>
      <c r="H2" s="269" t="s">
        <v>1624</v>
      </c>
      <c r="I2" s="269" t="s">
        <v>1625</v>
      </c>
    </row>
    <row r="3" spans="2:9" ht="15" customHeight="1" thickTop="1" thickBot="1" x14ac:dyDescent="0.35">
      <c r="B3" s="417"/>
      <c r="C3" s="417"/>
      <c r="D3" s="423" t="s">
        <v>1582</v>
      </c>
      <c r="E3" s="424"/>
      <c r="F3" s="424"/>
      <c r="G3" s="424"/>
      <c r="H3" s="424"/>
      <c r="I3" s="425"/>
    </row>
    <row r="4" spans="2:9" ht="15" thickTop="1" x14ac:dyDescent="0.3">
      <c r="B4" s="300" t="s">
        <v>1626</v>
      </c>
      <c r="C4" s="301" t="s">
        <v>645</v>
      </c>
      <c r="D4" s="363">
        <f>Eingabeblatt!G455</f>
        <v>0</v>
      </c>
      <c r="E4" s="363">
        <f>Eingabeblatt!G456</f>
        <v>0</v>
      </c>
      <c r="F4" s="363">
        <f>Eingabeblatt!G457</f>
        <v>0</v>
      </c>
      <c r="G4" s="363">
        <f>Eingabeblatt!G458</f>
        <v>0</v>
      </c>
      <c r="H4" s="312"/>
      <c r="I4" s="367">
        <f>Eingabeblatt!G460</f>
        <v>0</v>
      </c>
    </row>
    <row r="5" spans="2:9" x14ac:dyDescent="0.3">
      <c r="B5" s="302" t="s">
        <v>1627</v>
      </c>
      <c r="C5" s="252" t="s">
        <v>647</v>
      </c>
      <c r="D5" s="364">
        <f>Eingabeblatt!G462</f>
        <v>0</v>
      </c>
      <c r="E5" s="364">
        <f>Eingabeblatt!G463</f>
        <v>0</v>
      </c>
      <c r="F5" s="311"/>
      <c r="G5" s="364">
        <f>Eingabeblatt!G465</f>
        <v>0</v>
      </c>
      <c r="H5" s="311"/>
      <c r="I5" s="368">
        <f>Eingabeblatt!G467</f>
        <v>0</v>
      </c>
    </row>
    <row r="6" spans="2:9" x14ac:dyDescent="0.3">
      <c r="B6" s="302" t="s">
        <v>1628</v>
      </c>
      <c r="C6" s="252" t="s">
        <v>649</v>
      </c>
      <c r="D6" s="364">
        <f>Eingabeblatt!G469</f>
        <v>0</v>
      </c>
      <c r="E6" s="364">
        <f>Eingabeblatt!G470</f>
        <v>0</v>
      </c>
      <c r="F6" s="311"/>
      <c r="G6" s="311"/>
      <c r="H6" s="311"/>
      <c r="I6" s="368">
        <f>Eingabeblatt!G474</f>
        <v>0</v>
      </c>
    </row>
    <row r="7" spans="2:9" x14ac:dyDescent="0.3">
      <c r="B7" s="302" t="s">
        <v>1629</v>
      </c>
      <c r="C7" s="252" t="s">
        <v>1632</v>
      </c>
      <c r="D7" s="364">
        <f>Eingabeblatt!G476</f>
        <v>0</v>
      </c>
      <c r="E7" s="364">
        <f>Eingabeblatt!G477</f>
        <v>0</v>
      </c>
      <c r="F7" s="311"/>
      <c r="G7" s="311"/>
      <c r="H7" s="364">
        <f>Eingabeblatt!G480</f>
        <v>0</v>
      </c>
      <c r="I7" s="368">
        <f>Eingabeblatt!G481</f>
        <v>0</v>
      </c>
    </row>
    <row r="8" spans="2:9" s="316" customFormat="1" ht="50.1" customHeight="1" x14ac:dyDescent="0.3">
      <c r="B8" s="313" t="s">
        <v>1630</v>
      </c>
      <c r="C8" s="314" t="s">
        <v>1633</v>
      </c>
      <c r="D8" s="365">
        <f>Eingabeblatt!G483</f>
        <v>0</v>
      </c>
      <c r="E8" s="365">
        <f>Eingabeblatt!G484</f>
        <v>0</v>
      </c>
      <c r="F8" s="315"/>
      <c r="G8" s="315"/>
      <c r="H8" s="315"/>
      <c r="I8" s="369">
        <f>Eingabeblatt!G488</f>
        <v>0</v>
      </c>
    </row>
    <row r="9" spans="2:9" ht="15" customHeight="1" x14ac:dyDescent="0.3">
      <c r="B9" s="421" t="s">
        <v>1634</v>
      </c>
      <c r="C9" s="422"/>
      <c r="D9" s="364">
        <f>D4+D5+D6+D7+D8</f>
        <v>0</v>
      </c>
      <c r="E9" s="364">
        <f>E4+E5+E6+E7+E8</f>
        <v>0</v>
      </c>
      <c r="F9" s="311"/>
      <c r="G9" s="311"/>
      <c r="H9" s="311"/>
      <c r="I9" s="368">
        <f>I4+I5+I6+I7+I8</f>
        <v>0</v>
      </c>
    </row>
    <row r="10" spans="2:9" s="316" customFormat="1" ht="35.1" customHeight="1" thickBot="1" x14ac:dyDescent="0.35">
      <c r="B10" s="317" t="s">
        <v>1631</v>
      </c>
      <c r="C10" s="318" t="s">
        <v>640</v>
      </c>
      <c r="D10" s="366">
        <f>Eingabeblatt!G444</f>
        <v>0</v>
      </c>
      <c r="E10" s="366">
        <f>Eingabeblatt!G445</f>
        <v>0</v>
      </c>
      <c r="F10" s="319"/>
      <c r="G10" s="319"/>
      <c r="H10" s="319"/>
      <c r="I10" s="370">
        <f>Eingabeblatt!G449</f>
        <v>0</v>
      </c>
    </row>
    <row r="11" spans="2:9" ht="15" thickTop="1" x14ac:dyDescent="0.3"/>
  </sheetData>
  <sheetProtection algorithmName="SHA-512" hashValue="NIRsr71xJ2awvXQ+aOBsPesmXjSPT0YbYUXSh6EBHJ62bQMSnB1HL2yroKAilUxykpHeKpPlcXwPS/DvM6JtTw==" saltValue="nbgZhrZ8wO42wfhr3K9Jdg==" spinCount="100000" sheet="1" objects="1" scenarios="1"/>
  <mergeCells count="3">
    <mergeCell ref="B9:C9"/>
    <mergeCell ref="D3:I3"/>
    <mergeCell ref="B2:C3"/>
  </mergeCells>
  <pageMargins left="0.7" right="0.7" top="0.78740157499999996" bottom="0.78740157499999996" header="0.3" footer="0.3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I109"/>
  <sheetViews>
    <sheetView workbookViewId="0"/>
  </sheetViews>
  <sheetFormatPr baseColWidth="10" defaultRowHeight="14.4" x14ac:dyDescent="0.3"/>
  <cols>
    <col min="1" max="1" width="34.5546875" bestFit="1" customWidth="1"/>
    <col min="2" max="2" width="36.33203125" bestFit="1" customWidth="1"/>
    <col min="3" max="3" width="33.44140625" bestFit="1" customWidth="1"/>
    <col min="4" max="4" width="39.6640625" bestFit="1" customWidth="1"/>
    <col min="5" max="5" width="35.88671875" bestFit="1" customWidth="1"/>
    <col min="6" max="6" width="24.5546875" bestFit="1" customWidth="1"/>
    <col min="9" max="9" width="22.88671875" customWidth="1"/>
  </cols>
  <sheetData>
    <row r="1" spans="1:9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I1" s="237" t="s">
        <v>897</v>
      </c>
    </row>
    <row r="2" spans="1:9" x14ac:dyDescent="0.3">
      <c r="A2" s="4" t="s">
        <v>6</v>
      </c>
      <c r="B2" s="4" t="s">
        <v>6</v>
      </c>
      <c r="C2" s="4" t="s">
        <v>6</v>
      </c>
      <c r="D2" s="4" t="s">
        <v>6</v>
      </c>
      <c r="E2" s="4" t="s">
        <v>6</v>
      </c>
      <c r="F2" s="4" t="s">
        <v>6</v>
      </c>
      <c r="I2" s="4" t="s">
        <v>6</v>
      </c>
    </row>
    <row r="3" spans="1:9" x14ac:dyDescent="0.3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372" t="s">
        <v>1684</v>
      </c>
      <c r="I3" s="296" t="s">
        <v>1615</v>
      </c>
    </row>
    <row r="4" spans="1:9" x14ac:dyDescent="0.3">
      <c r="A4" s="2" t="s">
        <v>12</v>
      </c>
      <c r="B4" s="2" t="s">
        <v>13</v>
      </c>
      <c r="C4" s="2" t="s">
        <v>14</v>
      </c>
      <c r="D4" s="2" t="s">
        <v>15</v>
      </c>
      <c r="E4" s="2" t="s">
        <v>16</v>
      </c>
      <c r="F4" s="372" t="s">
        <v>1685</v>
      </c>
      <c r="I4" s="296" t="s">
        <v>1616</v>
      </c>
    </row>
    <row r="5" spans="1:9" x14ac:dyDescent="0.3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372" t="s">
        <v>1686</v>
      </c>
      <c r="I5" s="296" t="s">
        <v>1617</v>
      </c>
    </row>
    <row r="6" spans="1:9" x14ac:dyDescent="0.3">
      <c r="A6" s="2" t="s">
        <v>22</v>
      </c>
      <c r="B6" s="2" t="s">
        <v>23</v>
      </c>
      <c r="C6" s="2" t="s">
        <v>24</v>
      </c>
      <c r="D6" s="2" t="s">
        <v>25</v>
      </c>
      <c r="E6" s="2" t="s">
        <v>26</v>
      </c>
      <c r="F6" s="1"/>
      <c r="I6" s="296" t="s">
        <v>1618</v>
      </c>
    </row>
    <row r="7" spans="1:9" x14ac:dyDescent="0.3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1"/>
      <c r="I7" s="296">
        <v>2024</v>
      </c>
    </row>
    <row r="8" spans="1:9" x14ac:dyDescent="0.3">
      <c r="A8" s="2" t="s">
        <v>32</v>
      </c>
      <c r="B8" s="2" t="s">
        <v>33</v>
      </c>
      <c r="C8" s="2" t="s">
        <v>34</v>
      </c>
      <c r="D8" s="2" t="s">
        <v>35</v>
      </c>
      <c r="E8" s="2" t="s">
        <v>36</v>
      </c>
      <c r="F8" s="1"/>
    </row>
    <row r="9" spans="1:9" x14ac:dyDescent="0.3">
      <c r="A9" s="2" t="s">
        <v>37</v>
      </c>
      <c r="B9" s="2" t="s">
        <v>38</v>
      </c>
      <c r="C9" s="2" t="s">
        <v>39</v>
      </c>
      <c r="D9" s="2" t="s">
        <v>40</v>
      </c>
      <c r="E9" s="2" t="s">
        <v>41</v>
      </c>
      <c r="F9" s="1"/>
    </row>
    <row r="10" spans="1:9" x14ac:dyDescent="0.3">
      <c r="A10" s="2" t="s">
        <v>42</v>
      </c>
      <c r="B10" s="2" t="s">
        <v>43</v>
      </c>
      <c r="C10" s="2" t="s">
        <v>44</v>
      </c>
      <c r="D10" s="2" t="s">
        <v>45</v>
      </c>
      <c r="E10" s="2" t="s">
        <v>46</v>
      </c>
      <c r="F10" s="1"/>
    </row>
    <row r="11" spans="1:9" x14ac:dyDescent="0.3">
      <c r="A11" s="2" t="s">
        <v>47</v>
      </c>
      <c r="B11" s="2" t="s">
        <v>48</v>
      </c>
      <c r="C11" s="2" t="s">
        <v>49</v>
      </c>
      <c r="D11" s="2" t="s">
        <v>50</v>
      </c>
      <c r="E11" s="2" t="s">
        <v>51</v>
      </c>
      <c r="F11" s="1"/>
    </row>
    <row r="12" spans="1:9" x14ac:dyDescent="0.3">
      <c r="A12" s="2" t="s">
        <v>52</v>
      </c>
      <c r="B12" s="2" t="s">
        <v>53</v>
      </c>
      <c r="C12" s="2" t="s">
        <v>54</v>
      </c>
      <c r="D12" s="2" t="s">
        <v>55</v>
      </c>
      <c r="E12" s="2" t="s">
        <v>56</v>
      </c>
      <c r="F12" s="1"/>
    </row>
    <row r="13" spans="1:9" x14ac:dyDescent="0.3">
      <c r="A13" s="2" t="s">
        <v>57</v>
      </c>
      <c r="B13" s="2" t="s">
        <v>58</v>
      </c>
      <c r="C13" s="2" t="s">
        <v>59</v>
      </c>
      <c r="D13" s="2" t="s">
        <v>60</v>
      </c>
      <c r="E13" s="2" t="s">
        <v>61</v>
      </c>
      <c r="F13" s="1"/>
    </row>
    <row r="14" spans="1:9" x14ac:dyDescent="0.3">
      <c r="A14" s="2" t="s">
        <v>62</v>
      </c>
      <c r="B14" s="2" t="s">
        <v>63</v>
      </c>
      <c r="C14" s="2" t="s">
        <v>64</v>
      </c>
      <c r="D14" s="2" t="s">
        <v>65</v>
      </c>
      <c r="E14" s="2" t="s">
        <v>66</v>
      </c>
      <c r="F14" s="1"/>
    </row>
    <row r="15" spans="1:9" x14ac:dyDescent="0.3">
      <c r="A15" s="2" t="s">
        <v>67</v>
      </c>
      <c r="B15" s="2" t="s">
        <v>68</v>
      </c>
      <c r="C15" s="2" t="s">
        <v>69</v>
      </c>
      <c r="D15" s="2" t="s">
        <v>70</v>
      </c>
      <c r="E15" s="2" t="s">
        <v>71</v>
      </c>
      <c r="F15" s="1"/>
    </row>
    <row r="16" spans="1:9" x14ac:dyDescent="0.3">
      <c r="A16" s="2" t="s">
        <v>72</v>
      </c>
      <c r="B16" s="2" t="s">
        <v>73</v>
      </c>
      <c r="C16" s="2" t="s">
        <v>74</v>
      </c>
      <c r="D16" s="2" t="s">
        <v>75</v>
      </c>
      <c r="E16" s="2" t="s">
        <v>76</v>
      </c>
      <c r="F16" s="1"/>
    </row>
    <row r="17" spans="1:6" x14ac:dyDescent="0.3">
      <c r="A17" s="2" t="s">
        <v>77</v>
      </c>
      <c r="B17" s="2" t="s">
        <v>78</v>
      </c>
      <c r="C17" s="2" t="s">
        <v>79</v>
      </c>
      <c r="D17" s="2" t="s">
        <v>80</v>
      </c>
      <c r="E17" s="2" t="s">
        <v>81</v>
      </c>
      <c r="F17" s="1"/>
    </row>
    <row r="18" spans="1:6" x14ac:dyDescent="0.3">
      <c r="A18" s="2" t="s">
        <v>82</v>
      </c>
      <c r="B18" s="2" t="s">
        <v>83</v>
      </c>
      <c r="C18" s="2" t="s">
        <v>84</v>
      </c>
      <c r="D18" s="2" t="s">
        <v>85</v>
      </c>
      <c r="E18" s="2" t="s">
        <v>86</v>
      </c>
      <c r="F18" s="1"/>
    </row>
    <row r="19" spans="1:6" x14ac:dyDescent="0.3">
      <c r="A19" s="2" t="s">
        <v>87</v>
      </c>
      <c r="B19" s="2" t="s">
        <v>88</v>
      </c>
      <c r="C19" s="2" t="s">
        <v>89</v>
      </c>
      <c r="D19" s="2" t="s">
        <v>90</v>
      </c>
      <c r="E19" s="2" t="s">
        <v>91</v>
      </c>
      <c r="F19" s="1"/>
    </row>
    <row r="20" spans="1:6" x14ac:dyDescent="0.3">
      <c r="A20" s="2" t="s">
        <v>92</v>
      </c>
      <c r="B20" s="2" t="s">
        <v>93</v>
      </c>
      <c r="C20" s="2" t="s">
        <v>94</v>
      </c>
      <c r="D20" s="2" t="s">
        <v>95</v>
      </c>
      <c r="E20" s="2" t="s">
        <v>96</v>
      </c>
      <c r="F20" s="1"/>
    </row>
    <row r="21" spans="1:6" x14ac:dyDescent="0.3">
      <c r="A21" s="2" t="s">
        <v>97</v>
      </c>
      <c r="B21" s="2" t="s">
        <v>98</v>
      </c>
      <c r="C21" s="2" t="s">
        <v>99</v>
      </c>
      <c r="D21" s="2" t="s">
        <v>100</v>
      </c>
      <c r="E21" s="2" t="s">
        <v>101</v>
      </c>
      <c r="F21" s="1"/>
    </row>
    <row r="22" spans="1:6" x14ac:dyDescent="0.3">
      <c r="A22" s="2" t="s">
        <v>102</v>
      </c>
      <c r="B22" s="2" t="s">
        <v>103</v>
      </c>
      <c r="C22" s="2" t="s">
        <v>104</v>
      </c>
      <c r="D22" s="2" t="s">
        <v>105</v>
      </c>
      <c r="E22" s="2" t="s">
        <v>106</v>
      </c>
      <c r="F22" s="1"/>
    </row>
    <row r="23" spans="1:6" x14ac:dyDescent="0.3">
      <c r="A23" s="2" t="s">
        <v>107</v>
      </c>
      <c r="B23" s="2" t="s">
        <v>108</v>
      </c>
      <c r="C23" s="2" t="s">
        <v>109</v>
      </c>
      <c r="D23" s="2" t="s">
        <v>110</v>
      </c>
      <c r="E23" s="2" t="s">
        <v>111</v>
      </c>
      <c r="F23" s="1"/>
    </row>
    <row r="24" spans="1:6" x14ac:dyDescent="0.3">
      <c r="A24" s="2" t="s">
        <v>112</v>
      </c>
      <c r="B24" s="2" t="s">
        <v>113</v>
      </c>
      <c r="C24" s="2" t="s">
        <v>114</v>
      </c>
      <c r="D24" s="2" t="s">
        <v>115</v>
      </c>
      <c r="E24" s="2" t="s">
        <v>116</v>
      </c>
      <c r="F24" s="1"/>
    </row>
    <row r="25" spans="1:6" x14ac:dyDescent="0.3">
      <c r="A25" s="2" t="s">
        <v>117</v>
      </c>
      <c r="B25" s="2" t="s">
        <v>118</v>
      </c>
      <c r="C25" s="2" t="s">
        <v>119</v>
      </c>
      <c r="D25" s="2" t="s">
        <v>120</v>
      </c>
      <c r="E25" s="2" t="s">
        <v>121</v>
      </c>
      <c r="F25" s="1"/>
    </row>
    <row r="26" spans="1:6" x14ac:dyDescent="0.3">
      <c r="A26" s="2" t="s">
        <v>122</v>
      </c>
      <c r="B26" s="2" t="s">
        <v>123</v>
      </c>
      <c r="C26" s="2" t="s">
        <v>124</v>
      </c>
      <c r="D26" s="2" t="s">
        <v>125</v>
      </c>
      <c r="E26" s="2" t="s">
        <v>126</v>
      </c>
      <c r="F26" s="1"/>
    </row>
    <row r="27" spans="1:6" x14ac:dyDescent="0.3">
      <c r="A27" s="2" t="s">
        <v>127</v>
      </c>
      <c r="B27" s="2" t="s">
        <v>128</v>
      </c>
      <c r="C27" s="2" t="s">
        <v>129</v>
      </c>
      <c r="D27" s="2" t="s">
        <v>130</v>
      </c>
      <c r="E27" s="2" t="s">
        <v>131</v>
      </c>
      <c r="F27" s="1"/>
    </row>
    <row r="28" spans="1:6" x14ac:dyDescent="0.3">
      <c r="A28" s="2" t="s">
        <v>132</v>
      </c>
      <c r="B28" s="2" t="s">
        <v>133</v>
      </c>
      <c r="C28" s="2" t="s">
        <v>134</v>
      </c>
      <c r="D28" s="2" t="s">
        <v>135</v>
      </c>
      <c r="E28" s="2" t="s">
        <v>136</v>
      </c>
      <c r="F28" s="1"/>
    </row>
    <row r="29" spans="1:6" x14ac:dyDescent="0.3">
      <c r="A29" s="2" t="s">
        <v>137</v>
      </c>
      <c r="B29" s="2" t="s">
        <v>138</v>
      </c>
      <c r="C29" s="2" t="s">
        <v>139</v>
      </c>
      <c r="D29" s="2" t="s">
        <v>140</v>
      </c>
      <c r="E29" s="2" t="s">
        <v>141</v>
      </c>
      <c r="F29" s="1"/>
    </row>
    <row r="30" spans="1:6" x14ac:dyDescent="0.3">
      <c r="A30" s="2" t="s">
        <v>142</v>
      </c>
      <c r="B30" s="2" t="s">
        <v>143</v>
      </c>
      <c r="C30" s="2" t="s">
        <v>144</v>
      </c>
      <c r="D30" s="2" t="s">
        <v>145</v>
      </c>
      <c r="E30" s="2" t="s">
        <v>146</v>
      </c>
      <c r="F30" s="1"/>
    </row>
    <row r="31" spans="1:6" x14ac:dyDescent="0.3">
      <c r="A31" s="2" t="s">
        <v>147</v>
      </c>
      <c r="B31" s="2" t="s">
        <v>148</v>
      </c>
      <c r="C31" s="2" t="s">
        <v>149</v>
      </c>
      <c r="D31" s="2" t="s">
        <v>150</v>
      </c>
      <c r="E31" s="2" t="s">
        <v>151</v>
      </c>
      <c r="F31" s="1"/>
    </row>
    <row r="32" spans="1:6" x14ac:dyDescent="0.3">
      <c r="A32" s="2" t="s">
        <v>152</v>
      </c>
      <c r="B32" s="2" t="s">
        <v>153</v>
      </c>
      <c r="C32" s="2" t="s">
        <v>154</v>
      </c>
      <c r="D32" s="2" t="s">
        <v>155</v>
      </c>
      <c r="E32" s="2" t="s">
        <v>156</v>
      </c>
      <c r="F32" s="1"/>
    </row>
    <row r="33" spans="1:5" x14ac:dyDescent="0.3">
      <c r="A33" s="2" t="s">
        <v>157</v>
      </c>
      <c r="B33" s="2" t="s">
        <v>158</v>
      </c>
      <c r="C33" s="2" t="s">
        <v>159</v>
      </c>
      <c r="D33" s="2" t="s">
        <v>160</v>
      </c>
      <c r="E33" s="2" t="s">
        <v>161</v>
      </c>
    </row>
    <row r="34" spans="1:5" x14ac:dyDescent="0.3">
      <c r="A34" s="2" t="s">
        <v>162</v>
      </c>
      <c r="B34" s="2" t="s">
        <v>163</v>
      </c>
      <c r="C34" s="2" t="s">
        <v>164</v>
      </c>
      <c r="D34" s="2" t="s">
        <v>165</v>
      </c>
      <c r="E34" s="2" t="s">
        <v>166</v>
      </c>
    </row>
    <row r="35" spans="1:5" x14ac:dyDescent="0.3">
      <c r="A35" s="2" t="s">
        <v>167</v>
      </c>
      <c r="B35" s="2" t="s">
        <v>168</v>
      </c>
      <c r="C35" s="2" t="s">
        <v>169</v>
      </c>
      <c r="D35" s="2" t="s">
        <v>170</v>
      </c>
      <c r="E35" s="2" t="s">
        <v>171</v>
      </c>
    </row>
    <row r="36" spans="1:5" x14ac:dyDescent="0.3">
      <c r="A36" s="2" t="s">
        <v>172</v>
      </c>
      <c r="B36" s="2" t="s">
        <v>173</v>
      </c>
      <c r="C36" s="2" t="s">
        <v>174</v>
      </c>
      <c r="D36" s="2" t="s">
        <v>175</v>
      </c>
      <c r="E36" s="2" t="s">
        <v>176</v>
      </c>
    </row>
    <row r="37" spans="1:5" x14ac:dyDescent="0.3">
      <c r="A37" s="373" t="s">
        <v>1688</v>
      </c>
      <c r="B37" s="2" t="s">
        <v>177</v>
      </c>
      <c r="C37" s="2" t="s">
        <v>178</v>
      </c>
      <c r="D37" s="2" t="s">
        <v>179</v>
      </c>
      <c r="E37" s="2" t="s">
        <v>180</v>
      </c>
    </row>
    <row r="38" spans="1:5" x14ac:dyDescent="0.3">
      <c r="A38" s="2" t="s">
        <v>181</v>
      </c>
      <c r="B38" s="2" t="s">
        <v>182</v>
      </c>
      <c r="C38" s="2" t="s">
        <v>183</v>
      </c>
      <c r="D38" s="2" t="s">
        <v>184</v>
      </c>
      <c r="E38" s="2" t="s">
        <v>185</v>
      </c>
    </row>
    <row r="39" spans="1:5" x14ac:dyDescent="0.3">
      <c r="A39" s="2" t="s">
        <v>186</v>
      </c>
      <c r="B39" s="2" t="s">
        <v>187</v>
      </c>
      <c r="C39" s="2" t="s">
        <v>188</v>
      </c>
      <c r="D39" s="2" t="s">
        <v>189</v>
      </c>
      <c r="E39" s="2" t="s">
        <v>190</v>
      </c>
    </row>
    <row r="40" spans="1:5" x14ac:dyDescent="0.3">
      <c r="A40" s="2" t="s">
        <v>191</v>
      </c>
      <c r="B40" s="2" t="s">
        <v>192</v>
      </c>
      <c r="C40" s="2" t="s">
        <v>193</v>
      </c>
      <c r="D40" s="2" t="s">
        <v>194</v>
      </c>
      <c r="E40" s="2" t="s">
        <v>195</v>
      </c>
    </row>
    <row r="41" spans="1:5" x14ac:dyDescent="0.3">
      <c r="A41" s="2" t="s">
        <v>196</v>
      </c>
      <c r="B41" s="2" t="s">
        <v>197</v>
      </c>
      <c r="C41" s="2" t="s">
        <v>198</v>
      </c>
      <c r="D41" s="2" t="s">
        <v>199</v>
      </c>
      <c r="E41" s="2" t="s">
        <v>200</v>
      </c>
    </row>
    <row r="42" spans="1:5" x14ac:dyDescent="0.3">
      <c r="A42" s="2" t="s">
        <v>201</v>
      </c>
      <c r="B42" s="2" t="s">
        <v>202</v>
      </c>
      <c r="C42" s="2" t="s">
        <v>203</v>
      </c>
      <c r="D42" s="2" t="s">
        <v>204</v>
      </c>
      <c r="E42" s="2" t="s">
        <v>205</v>
      </c>
    </row>
    <row r="43" spans="1:5" x14ac:dyDescent="0.3">
      <c r="A43" s="2" t="s">
        <v>206</v>
      </c>
      <c r="B43" s="2" t="s">
        <v>207</v>
      </c>
      <c r="C43" s="2" t="s">
        <v>208</v>
      </c>
      <c r="D43" s="2" t="s">
        <v>209</v>
      </c>
      <c r="E43" s="2" t="s">
        <v>210</v>
      </c>
    </row>
    <row r="44" spans="1:5" x14ac:dyDescent="0.3">
      <c r="A44" s="2" t="s">
        <v>211</v>
      </c>
      <c r="B44" s="2" t="s">
        <v>212</v>
      </c>
      <c r="C44" s="2" t="s">
        <v>213</v>
      </c>
      <c r="D44" s="2" t="s">
        <v>214</v>
      </c>
      <c r="E44" s="2" t="s">
        <v>215</v>
      </c>
    </row>
    <row r="45" spans="1:5" x14ac:dyDescent="0.3">
      <c r="A45" s="2" t="s">
        <v>216</v>
      </c>
      <c r="B45" s="2" t="s">
        <v>217</v>
      </c>
      <c r="C45" s="2" t="s">
        <v>218</v>
      </c>
      <c r="D45" s="2" t="s">
        <v>219</v>
      </c>
      <c r="E45" s="2" t="s">
        <v>220</v>
      </c>
    </row>
    <row r="46" spans="1:5" x14ac:dyDescent="0.3">
      <c r="A46" s="2" t="s">
        <v>221</v>
      </c>
      <c r="B46" s="2" t="s">
        <v>222</v>
      </c>
      <c r="C46" s="2" t="s">
        <v>223</v>
      </c>
      <c r="D46" s="2" t="s">
        <v>224</v>
      </c>
      <c r="E46" s="2" t="s">
        <v>225</v>
      </c>
    </row>
    <row r="47" spans="1:5" x14ac:dyDescent="0.3">
      <c r="A47" s="2" t="s">
        <v>226</v>
      </c>
      <c r="B47" s="2" t="s">
        <v>227</v>
      </c>
      <c r="C47" s="2" t="s">
        <v>228</v>
      </c>
      <c r="D47" s="373" t="s">
        <v>1693</v>
      </c>
      <c r="E47" s="2" t="s">
        <v>229</v>
      </c>
    </row>
    <row r="48" spans="1:5" x14ac:dyDescent="0.3">
      <c r="A48" s="2" t="s">
        <v>230</v>
      </c>
      <c r="B48" s="2" t="s">
        <v>231</v>
      </c>
      <c r="C48" s="2" t="s">
        <v>232</v>
      </c>
      <c r="D48" s="2" t="s">
        <v>233</v>
      </c>
      <c r="E48" s="2" t="s">
        <v>234</v>
      </c>
    </row>
    <row r="49" spans="1:5" x14ac:dyDescent="0.3">
      <c r="A49" s="2" t="s">
        <v>235</v>
      </c>
      <c r="B49" s="2" t="s">
        <v>236</v>
      </c>
      <c r="C49" s="2" t="s">
        <v>237</v>
      </c>
      <c r="D49" s="2" t="s">
        <v>238</v>
      </c>
      <c r="E49" s="2" t="s">
        <v>239</v>
      </c>
    </row>
    <row r="50" spans="1:5" x14ac:dyDescent="0.3">
      <c r="A50" s="2" t="s">
        <v>240</v>
      </c>
      <c r="B50" s="2" t="s">
        <v>241</v>
      </c>
      <c r="C50" s="2" t="s">
        <v>242</v>
      </c>
      <c r="D50" s="2" t="s">
        <v>243</v>
      </c>
      <c r="E50" s="2" t="s">
        <v>244</v>
      </c>
    </row>
    <row r="51" spans="1:5" x14ac:dyDescent="0.3">
      <c r="A51" s="2" t="s">
        <v>245</v>
      </c>
      <c r="B51" s="2" t="s">
        <v>246</v>
      </c>
      <c r="C51" s="2" t="s">
        <v>247</v>
      </c>
      <c r="D51" s="2" t="s">
        <v>248</v>
      </c>
      <c r="E51" s="2" t="s">
        <v>249</v>
      </c>
    </row>
    <row r="52" spans="1:5" x14ac:dyDescent="0.3">
      <c r="A52" s="2" t="s">
        <v>250</v>
      </c>
      <c r="B52" s="2" t="s">
        <v>251</v>
      </c>
      <c r="C52" s="2" t="s">
        <v>252</v>
      </c>
      <c r="D52" s="2" t="s">
        <v>253</v>
      </c>
      <c r="E52" s="2" t="s">
        <v>254</v>
      </c>
    </row>
    <row r="53" spans="1:5" x14ac:dyDescent="0.3">
      <c r="A53" s="2" t="s">
        <v>255</v>
      </c>
      <c r="B53" s="2" t="s">
        <v>256</v>
      </c>
      <c r="C53" s="2" t="s">
        <v>257</v>
      </c>
      <c r="D53" s="2" t="s">
        <v>258</v>
      </c>
      <c r="E53" s="2" t="s">
        <v>259</v>
      </c>
    </row>
    <row r="54" spans="1:5" x14ac:dyDescent="0.3">
      <c r="A54" s="2" t="s">
        <v>260</v>
      </c>
      <c r="B54" s="2" t="s">
        <v>261</v>
      </c>
      <c r="C54" s="2" t="s">
        <v>262</v>
      </c>
      <c r="D54" s="2" t="s">
        <v>263</v>
      </c>
      <c r="E54" s="2" t="s">
        <v>264</v>
      </c>
    </row>
    <row r="55" spans="1:5" x14ac:dyDescent="0.3">
      <c r="A55" s="2" t="s">
        <v>265</v>
      </c>
      <c r="B55" s="2" t="s">
        <v>266</v>
      </c>
      <c r="C55" s="2" t="s">
        <v>267</v>
      </c>
      <c r="D55" s="2" t="s">
        <v>268</v>
      </c>
      <c r="E55" s="2" t="s">
        <v>269</v>
      </c>
    </row>
    <row r="56" spans="1:5" x14ac:dyDescent="0.3">
      <c r="A56" s="2" t="s">
        <v>270</v>
      </c>
      <c r="B56" s="2" t="s">
        <v>271</v>
      </c>
      <c r="C56" s="2" t="s">
        <v>272</v>
      </c>
      <c r="D56" s="2" t="s">
        <v>273</v>
      </c>
      <c r="E56" s="2" t="s">
        <v>274</v>
      </c>
    </row>
    <row r="57" spans="1:5" x14ac:dyDescent="0.3">
      <c r="A57" s="2" t="s">
        <v>275</v>
      </c>
      <c r="B57" s="2" t="s">
        <v>276</v>
      </c>
      <c r="C57" s="2" t="s">
        <v>277</v>
      </c>
      <c r="D57" s="2" t="s">
        <v>278</v>
      </c>
      <c r="E57" s="2" t="s">
        <v>279</v>
      </c>
    </row>
    <row r="58" spans="1:5" x14ac:dyDescent="0.3">
      <c r="A58" s="2" t="s">
        <v>280</v>
      </c>
      <c r="B58" s="2" t="s">
        <v>281</v>
      </c>
      <c r="C58" s="2" t="s">
        <v>282</v>
      </c>
      <c r="D58" s="2" t="s">
        <v>283</v>
      </c>
      <c r="E58" s="2" t="s">
        <v>284</v>
      </c>
    </row>
    <row r="59" spans="1:5" x14ac:dyDescent="0.3">
      <c r="A59" s="2" t="s">
        <v>285</v>
      </c>
      <c r="B59" s="2" t="s">
        <v>286</v>
      </c>
      <c r="C59" s="2" t="s">
        <v>287</v>
      </c>
      <c r="D59" s="2" t="s">
        <v>288</v>
      </c>
      <c r="E59" s="2" t="s">
        <v>289</v>
      </c>
    </row>
    <row r="60" spans="1:5" x14ac:dyDescent="0.3">
      <c r="A60" s="2" t="s">
        <v>290</v>
      </c>
      <c r="B60" s="2" t="s">
        <v>291</v>
      </c>
      <c r="C60" s="2" t="s">
        <v>292</v>
      </c>
      <c r="D60" s="2" t="s">
        <v>293</v>
      </c>
      <c r="E60" s="2" t="s">
        <v>294</v>
      </c>
    </row>
    <row r="61" spans="1:5" x14ac:dyDescent="0.3">
      <c r="A61" s="2" t="s">
        <v>295</v>
      </c>
      <c r="B61" s="2" t="s">
        <v>296</v>
      </c>
      <c r="C61" s="2" t="s">
        <v>297</v>
      </c>
      <c r="D61" s="2" t="s">
        <v>298</v>
      </c>
      <c r="E61" s="2" t="s">
        <v>299</v>
      </c>
    </row>
    <row r="62" spans="1:5" x14ac:dyDescent="0.3">
      <c r="A62" s="2" t="s">
        <v>300</v>
      </c>
      <c r="B62" s="2" t="s">
        <v>301</v>
      </c>
      <c r="C62" s="2" t="s">
        <v>302</v>
      </c>
      <c r="D62" s="2" t="s">
        <v>303</v>
      </c>
      <c r="E62" s="2" t="s">
        <v>304</v>
      </c>
    </row>
    <row r="63" spans="1:5" x14ac:dyDescent="0.3">
      <c r="A63" s="2" t="s">
        <v>305</v>
      </c>
      <c r="B63" s="2" t="s">
        <v>306</v>
      </c>
      <c r="C63" s="2" t="s">
        <v>307</v>
      </c>
      <c r="D63" s="2" t="s">
        <v>308</v>
      </c>
      <c r="E63" s="2" t="s">
        <v>309</v>
      </c>
    </row>
    <row r="64" spans="1:5" x14ac:dyDescent="0.3">
      <c r="A64" s="2" t="s">
        <v>310</v>
      </c>
      <c r="B64" s="2" t="s">
        <v>311</v>
      </c>
      <c r="C64" s="2" t="s">
        <v>312</v>
      </c>
      <c r="D64" s="2" t="s">
        <v>313</v>
      </c>
      <c r="E64" s="2" t="s">
        <v>314</v>
      </c>
    </row>
    <row r="65" spans="1:5" x14ac:dyDescent="0.3">
      <c r="A65" s="2" t="s">
        <v>315</v>
      </c>
      <c r="B65" s="2" t="s">
        <v>316</v>
      </c>
      <c r="C65" s="2" t="s">
        <v>317</v>
      </c>
      <c r="D65" s="2" t="s">
        <v>318</v>
      </c>
      <c r="E65" s="2" t="s">
        <v>319</v>
      </c>
    </row>
    <row r="66" spans="1:5" x14ac:dyDescent="0.3">
      <c r="A66" s="2" t="s">
        <v>320</v>
      </c>
      <c r="B66" s="2" t="s">
        <v>321</v>
      </c>
      <c r="C66" s="2" t="s">
        <v>322</v>
      </c>
      <c r="D66" s="2" t="s">
        <v>323</v>
      </c>
      <c r="E66" s="2" t="s">
        <v>324</v>
      </c>
    </row>
    <row r="67" spans="1:5" x14ac:dyDescent="0.3">
      <c r="A67" s="2" t="s">
        <v>325</v>
      </c>
      <c r="B67" s="2" t="s">
        <v>326</v>
      </c>
      <c r="C67" s="2" t="s">
        <v>327</v>
      </c>
      <c r="D67" s="2" t="s">
        <v>328</v>
      </c>
      <c r="E67" s="2" t="s">
        <v>329</v>
      </c>
    </row>
    <row r="68" spans="1:5" x14ac:dyDescent="0.3">
      <c r="A68" s="2" t="s">
        <v>330</v>
      </c>
      <c r="B68" s="2" t="s">
        <v>331</v>
      </c>
      <c r="C68" s="2" t="s">
        <v>332</v>
      </c>
      <c r="D68" s="2" t="s">
        <v>333</v>
      </c>
      <c r="E68" s="2" t="s">
        <v>334</v>
      </c>
    </row>
    <row r="69" spans="1:5" x14ac:dyDescent="0.3">
      <c r="A69" s="2" t="s">
        <v>335</v>
      </c>
      <c r="B69" s="2" t="s">
        <v>336</v>
      </c>
      <c r="C69" s="2" t="s">
        <v>337</v>
      </c>
      <c r="D69" s="2" t="s">
        <v>338</v>
      </c>
      <c r="E69" s="2" t="s">
        <v>339</v>
      </c>
    </row>
    <row r="70" spans="1:5" x14ac:dyDescent="0.3">
      <c r="A70" s="2" t="s">
        <v>340</v>
      </c>
      <c r="B70" s="2" t="s">
        <v>341</v>
      </c>
      <c r="C70" s="2" t="s">
        <v>342</v>
      </c>
      <c r="D70" s="2" t="s">
        <v>343</v>
      </c>
      <c r="E70" s="2" t="s">
        <v>344</v>
      </c>
    </row>
    <row r="71" spans="1:5" x14ac:dyDescent="0.3">
      <c r="A71" s="2" t="s">
        <v>345</v>
      </c>
      <c r="B71" s="2" t="s">
        <v>346</v>
      </c>
      <c r="C71" s="2" t="s">
        <v>347</v>
      </c>
      <c r="D71" s="2" t="s">
        <v>348</v>
      </c>
      <c r="E71" s="2" t="s">
        <v>349</v>
      </c>
    </row>
    <row r="72" spans="1:5" x14ac:dyDescent="0.3">
      <c r="A72" s="2" t="s">
        <v>350</v>
      </c>
      <c r="B72" s="2" t="s">
        <v>351</v>
      </c>
      <c r="C72" s="2" t="s">
        <v>352</v>
      </c>
      <c r="D72" s="2" t="s">
        <v>353</v>
      </c>
      <c r="E72" s="2" t="s">
        <v>354</v>
      </c>
    </row>
    <row r="73" spans="1:5" x14ac:dyDescent="0.3">
      <c r="A73" s="2" t="s">
        <v>355</v>
      </c>
      <c r="B73" s="2" t="s">
        <v>356</v>
      </c>
      <c r="C73" s="2" t="s">
        <v>357</v>
      </c>
      <c r="D73" s="2" t="s">
        <v>358</v>
      </c>
      <c r="E73" s="2" t="s">
        <v>359</v>
      </c>
    </row>
    <row r="74" spans="1:5" x14ac:dyDescent="0.3">
      <c r="A74" s="1"/>
      <c r="B74" s="2" t="s">
        <v>360</v>
      </c>
      <c r="C74" s="2" t="s">
        <v>361</v>
      </c>
      <c r="D74" s="2" t="s">
        <v>362</v>
      </c>
      <c r="E74" s="2" t="s">
        <v>363</v>
      </c>
    </row>
    <row r="75" spans="1:5" x14ac:dyDescent="0.3">
      <c r="A75" s="1"/>
      <c r="B75" s="2" t="s">
        <v>364</v>
      </c>
      <c r="C75" s="2" t="s">
        <v>365</v>
      </c>
      <c r="D75" s="2" t="s">
        <v>366</v>
      </c>
      <c r="E75" s="2" t="s">
        <v>367</v>
      </c>
    </row>
    <row r="76" spans="1:5" x14ac:dyDescent="0.3">
      <c r="A76" s="1"/>
      <c r="B76" s="2" t="s">
        <v>368</v>
      </c>
      <c r="C76" s="2" t="s">
        <v>369</v>
      </c>
      <c r="D76" s="2" t="s">
        <v>370</v>
      </c>
      <c r="E76" s="2" t="s">
        <v>371</v>
      </c>
    </row>
    <row r="77" spans="1:5" x14ac:dyDescent="0.3">
      <c r="A77" s="1"/>
      <c r="B77" s="2" t="s">
        <v>372</v>
      </c>
      <c r="C77" s="2" t="s">
        <v>373</v>
      </c>
      <c r="D77" s="2" t="s">
        <v>374</v>
      </c>
      <c r="E77" s="2" t="s">
        <v>375</v>
      </c>
    </row>
    <row r="78" spans="1:5" x14ac:dyDescent="0.3">
      <c r="A78" s="1"/>
      <c r="B78" s="2" t="s">
        <v>376</v>
      </c>
      <c r="C78" s="2" t="s">
        <v>377</v>
      </c>
      <c r="D78" s="2" t="s">
        <v>378</v>
      </c>
      <c r="E78" s="2" t="s">
        <v>379</v>
      </c>
    </row>
    <row r="79" spans="1:5" x14ac:dyDescent="0.3">
      <c r="A79" s="1"/>
      <c r="B79" s="2" t="s">
        <v>380</v>
      </c>
      <c r="C79" s="2" t="s">
        <v>381</v>
      </c>
      <c r="D79" s="1"/>
      <c r="E79" s="2" t="s">
        <v>382</v>
      </c>
    </row>
    <row r="80" spans="1:5" x14ac:dyDescent="0.3">
      <c r="A80" s="1"/>
      <c r="B80" s="2" t="s">
        <v>383</v>
      </c>
      <c r="C80" s="2" t="s">
        <v>384</v>
      </c>
      <c r="D80" s="1"/>
      <c r="E80" s="2" t="s">
        <v>385</v>
      </c>
    </row>
    <row r="81" spans="2:5" x14ac:dyDescent="0.3">
      <c r="B81" s="2" t="s">
        <v>386</v>
      </c>
      <c r="C81" s="2" t="s">
        <v>387</v>
      </c>
      <c r="D81" s="1"/>
      <c r="E81" s="2" t="s">
        <v>388</v>
      </c>
    </row>
    <row r="82" spans="2:5" x14ac:dyDescent="0.3">
      <c r="B82" s="373" t="s">
        <v>1694</v>
      </c>
      <c r="C82" s="2" t="s">
        <v>389</v>
      </c>
      <c r="D82" s="1"/>
      <c r="E82" s="2" t="s">
        <v>390</v>
      </c>
    </row>
    <row r="83" spans="2:5" x14ac:dyDescent="0.3">
      <c r="B83" s="2" t="s">
        <v>391</v>
      </c>
      <c r="C83" s="2" t="s">
        <v>392</v>
      </c>
      <c r="D83" s="1"/>
      <c r="E83" s="2" t="s">
        <v>393</v>
      </c>
    </row>
    <row r="84" spans="2:5" x14ac:dyDescent="0.3">
      <c r="B84" s="2" t="s">
        <v>394</v>
      </c>
      <c r="C84" s="2" t="s">
        <v>395</v>
      </c>
      <c r="D84" s="1"/>
      <c r="E84" s="2" t="s">
        <v>396</v>
      </c>
    </row>
    <row r="85" spans="2:5" x14ac:dyDescent="0.3">
      <c r="B85" s="2" t="s">
        <v>397</v>
      </c>
      <c r="C85" s="2" t="s">
        <v>398</v>
      </c>
      <c r="D85" s="1"/>
      <c r="E85" s="2" t="s">
        <v>399</v>
      </c>
    </row>
    <row r="86" spans="2:5" x14ac:dyDescent="0.3">
      <c r="B86" s="2" t="s">
        <v>400</v>
      </c>
      <c r="C86" s="1"/>
      <c r="D86" s="1"/>
      <c r="E86" s="2" t="s">
        <v>401</v>
      </c>
    </row>
    <row r="87" spans="2:5" x14ac:dyDescent="0.3">
      <c r="B87" s="2" t="s">
        <v>402</v>
      </c>
      <c r="C87" s="1"/>
      <c r="D87" s="1"/>
      <c r="E87" s="2" t="s">
        <v>403</v>
      </c>
    </row>
    <row r="88" spans="2:5" x14ac:dyDescent="0.3">
      <c r="B88" s="2" t="s">
        <v>404</v>
      </c>
      <c r="C88" s="1"/>
      <c r="D88" s="1"/>
      <c r="E88" s="2" t="s">
        <v>405</v>
      </c>
    </row>
    <row r="89" spans="2:5" x14ac:dyDescent="0.3">
      <c r="B89" s="2" t="s">
        <v>406</v>
      </c>
      <c r="C89" s="1"/>
      <c r="D89" s="1"/>
      <c r="E89" s="2" t="s">
        <v>407</v>
      </c>
    </row>
    <row r="90" spans="2:5" x14ac:dyDescent="0.3">
      <c r="B90" s="2" t="s">
        <v>408</v>
      </c>
      <c r="C90" s="1"/>
      <c r="D90" s="1"/>
      <c r="E90" s="2" t="s">
        <v>409</v>
      </c>
    </row>
    <row r="91" spans="2:5" x14ac:dyDescent="0.3">
      <c r="B91" s="2" t="s">
        <v>410</v>
      </c>
      <c r="C91" s="1"/>
      <c r="D91" s="1"/>
      <c r="E91" s="2" t="s">
        <v>411</v>
      </c>
    </row>
    <row r="92" spans="2:5" x14ac:dyDescent="0.3">
      <c r="B92" s="2" t="s">
        <v>412</v>
      </c>
      <c r="C92" s="1"/>
      <c r="D92" s="1"/>
      <c r="E92" s="2" t="s">
        <v>413</v>
      </c>
    </row>
    <row r="93" spans="2:5" x14ac:dyDescent="0.3">
      <c r="B93" s="2" t="s">
        <v>414</v>
      </c>
      <c r="C93" s="1"/>
      <c r="D93" s="1"/>
      <c r="E93" s="1"/>
    </row>
    <row r="94" spans="2:5" x14ac:dyDescent="0.3">
      <c r="B94" s="2" t="s">
        <v>415</v>
      </c>
      <c r="C94" s="1"/>
      <c r="D94" s="1"/>
      <c r="E94" s="1"/>
    </row>
    <row r="95" spans="2:5" x14ac:dyDescent="0.3">
      <c r="B95" s="2" t="s">
        <v>416</v>
      </c>
      <c r="C95" s="1"/>
      <c r="D95" s="1"/>
      <c r="E95" s="1"/>
    </row>
    <row r="96" spans="2:5" x14ac:dyDescent="0.3">
      <c r="B96" s="2" t="s">
        <v>417</v>
      </c>
      <c r="C96" s="1"/>
      <c r="D96" s="1"/>
      <c r="E96" s="1"/>
    </row>
    <row r="97" spans="2:2" x14ac:dyDescent="0.3">
      <c r="B97" s="2" t="s">
        <v>418</v>
      </c>
    </row>
    <row r="98" spans="2:2" x14ac:dyDescent="0.3">
      <c r="B98" s="2" t="s">
        <v>419</v>
      </c>
    </row>
    <row r="99" spans="2:2" x14ac:dyDescent="0.3">
      <c r="B99" s="2" t="s">
        <v>420</v>
      </c>
    </row>
    <row r="100" spans="2:2" x14ac:dyDescent="0.3">
      <c r="B100" s="2" t="s">
        <v>421</v>
      </c>
    </row>
    <row r="101" spans="2:2" x14ac:dyDescent="0.3">
      <c r="B101" s="2" t="s">
        <v>422</v>
      </c>
    </row>
    <row r="102" spans="2:2" x14ac:dyDescent="0.3">
      <c r="B102" s="2" t="s">
        <v>423</v>
      </c>
    </row>
    <row r="103" spans="2:2" x14ac:dyDescent="0.3">
      <c r="B103" s="2" t="s">
        <v>424</v>
      </c>
    </row>
    <row r="104" spans="2:2" x14ac:dyDescent="0.3">
      <c r="B104" s="2" t="s">
        <v>425</v>
      </c>
    </row>
    <row r="105" spans="2:2" x14ac:dyDescent="0.3">
      <c r="B105" s="2" t="s">
        <v>426</v>
      </c>
    </row>
    <row r="106" spans="2:2" x14ac:dyDescent="0.3">
      <c r="B106" s="2" t="s">
        <v>427</v>
      </c>
    </row>
    <row r="107" spans="2:2" x14ac:dyDescent="0.3">
      <c r="B107" s="2" t="s">
        <v>428</v>
      </c>
    </row>
    <row r="108" spans="2:2" x14ac:dyDescent="0.3">
      <c r="B108" s="2" t="s">
        <v>429</v>
      </c>
    </row>
    <row r="109" spans="2:2" x14ac:dyDescent="0.3">
      <c r="B109" s="2" t="s">
        <v>430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H465"/>
  <sheetViews>
    <sheetView tabSelected="1" topLeftCell="A22" workbookViewId="0">
      <selection activeCell="H8" sqref="H8"/>
    </sheetView>
  </sheetViews>
  <sheetFormatPr baseColWidth="10" defaultRowHeight="14.4" x14ac:dyDescent="0.3"/>
  <cols>
    <col min="1" max="1" width="19" style="297" customWidth="1"/>
    <col min="2" max="2" width="15.6640625" customWidth="1"/>
    <col min="3" max="3" width="11.44140625" style="239"/>
    <col min="4" max="4" width="11.44140625" style="297"/>
    <col min="8" max="8" width="29.5546875" customWidth="1"/>
  </cols>
  <sheetData>
    <row r="1" spans="1:8" x14ac:dyDescent="0.3">
      <c r="A1" s="297" t="str">
        <f>Eingabeblatt!F4</f>
        <v>-- bitte auswählen --</v>
      </c>
      <c r="B1" t="str">
        <f>LEFT(Eingabeblatt!F3,6)</f>
        <v>-- bit</v>
      </c>
      <c r="C1" s="239" t="s">
        <v>1682</v>
      </c>
      <c r="D1" s="298">
        <f>Eingabeblatt!G12</f>
        <v>0</v>
      </c>
      <c r="E1">
        <f>ROUND(D1/1,0)</f>
        <v>0</v>
      </c>
      <c r="F1" t="str">
        <f t="shared" ref="F1" si="0">RIGHT(A1,2)</f>
        <v>--</v>
      </c>
      <c r="G1" t="s">
        <v>1619</v>
      </c>
      <c r="H1" t="str">
        <f>F1&amp;G1&amp;B1&amp;G1&amp;C1&amp;G1&amp;G1&amp;E1</f>
        <v>--;-- bit;00001;;0</v>
      </c>
    </row>
    <row r="2" spans="1:8" x14ac:dyDescent="0.3">
      <c r="A2" s="297" t="str">
        <f>A1</f>
        <v>-- bitte auswählen --</v>
      </c>
      <c r="B2" t="str">
        <f>B1</f>
        <v>-- bit</v>
      </c>
      <c r="C2" s="239" t="s">
        <v>1690</v>
      </c>
      <c r="D2" s="298">
        <f>Eingabeblatt!G13</f>
        <v>0</v>
      </c>
      <c r="E2">
        <f>ROUND(D2/1,0)</f>
        <v>0</v>
      </c>
      <c r="F2" t="str">
        <f t="shared" ref="F2" si="1">RIGHT(A2,2)</f>
        <v>--</v>
      </c>
      <c r="G2" t="s">
        <v>1619</v>
      </c>
      <c r="H2" t="str">
        <f>F2&amp;G2&amp;B2&amp;G2&amp;C2&amp;G2&amp;G2&amp;E2</f>
        <v>--;-- bit;00002;;0</v>
      </c>
    </row>
    <row r="3" spans="1:8" x14ac:dyDescent="0.3">
      <c r="A3" s="297" t="str">
        <f>A2</f>
        <v>-- bitte auswählen --</v>
      </c>
      <c r="B3" t="str">
        <f>B2</f>
        <v>-- bit</v>
      </c>
      <c r="C3" s="239" t="s">
        <v>898</v>
      </c>
      <c r="D3" s="298">
        <f>Eingabeblatt!G17</f>
        <v>0</v>
      </c>
      <c r="E3">
        <f>ROUND(D3/1,0)</f>
        <v>0</v>
      </c>
      <c r="F3" t="str">
        <f t="shared" ref="F3:F66" si="2">RIGHT(A2,2)</f>
        <v>--</v>
      </c>
      <c r="G3" t="s">
        <v>1619</v>
      </c>
      <c r="H3" t="str">
        <f t="shared" ref="H3:H66" si="3">F3&amp;G3&amp;B2&amp;G3&amp;C3&amp;G3&amp;G3&amp;E3</f>
        <v>--;-- bit;01110;;0</v>
      </c>
    </row>
    <row r="4" spans="1:8" x14ac:dyDescent="0.3">
      <c r="A4" s="297" t="str">
        <f t="shared" ref="A4:A67" si="4">A3</f>
        <v>-- bitte auswählen --</v>
      </c>
      <c r="B4" t="str">
        <f t="shared" ref="B4:B67" si="5">B3</f>
        <v>-- bit</v>
      </c>
      <c r="C4" s="239" t="s">
        <v>899</v>
      </c>
      <c r="D4" s="298">
        <f>Eingabeblatt!G18</f>
        <v>0</v>
      </c>
      <c r="E4">
        <f t="shared" ref="E4:E67" si="6">ROUND(D4/1,0)</f>
        <v>0</v>
      </c>
      <c r="F4" t="str">
        <f t="shared" si="2"/>
        <v>--</v>
      </c>
      <c r="G4" t="s">
        <v>1619</v>
      </c>
      <c r="H4" t="str">
        <f t="shared" si="3"/>
        <v>--;-- bit;01111;;0</v>
      </c>
    </row>
    <row r="5" spans="1:8" x14ac:dyDescent="0.3">
      <c r="A5" s="297" t="str">
        <f t="shared" si="4"/>
        <v>-- bitte auswählen --</v>
      </c>
      <c r="B5" t="str">
        <f t="shared" si="5"/>
        <v>-- bit</v>
      </c>
      <c r="C5" s="239" t="s">
        <v>900</v>
      </c>
      <c r="D5" s="298">
        <f>Eingabeblatt!G19</f>
        <v>0</v>
      </c>
      <c r="E5">
        <f t="shared" si="6"/>
        <v>0</v>
      </c>
      <c r="F5" t="str">
        <f t="shared" si="2"/>
        <v>--</v>
      </c>
      <c r="G5" t="s">
        <v>1619</v>
      </c>
      <c r="H5" t="str">
        <f t="shared" si="3"/>
        <v>--;-- bit;01112;;0</v>
      </c>
    </row>
    <row r="6" spans="1:8" x14ac:dyDescent="0.3">
      <c r="A6" s="297" t="str">
        <f t="shared" si="4"/>
        <v>-- bitte auswählen --</v>
      </c>
      <c r="B6" t="str">
        <f t="shared" si="5"/>
        <v>-- bit</v>
      </c>
      <c r="C6" s="239" t="s">
        <v>901</v>
      </c>
      <c r="D6" s="298">
        <f>Eingabeblatt!G20</f>
        <v>0</v>
      </c>
      <c r="E6">
        <f t="shared" si="6"/>
        <v>0</v>
      </c>
      <c r="F6" t="str">
        <f t="shared" si="2"/>
        <v>--</v>
      </c>
      <c r="G6" t="s">
        <v>1619</v>
      </c>
      <c r="H6" t="str">
        <f t="shared" si="3"/>
        <v>--;-- bit;01113;;0</v>
      </c>
    </row>
    <row r="7" spans="1:8" x14ac:dyDescent="0.3">
      <c r="A7" s="297" t="str">
        <f t="shared" si="4"/>
        <v>-- bitte auswählen --</v>
      </c>
      <c r="B7" t="str">
        <f t="shared" si="5"/>
        <v>-- bit</v>
      </c>
      <c r="C7" s="239" t="s">
        <v>902</v>
      </c>
      <c r="D7" s="298">
        <f>Eingabeblatt!G21</f>
        <v>0</v>
      </c>
      <c r="E7">
        <f t="shared" si="6"/>
        <v>0</v>
      </c>
      <c r="F7" t="str">
        <f t="shared" si="2"/>
        <v>--</v>
      </c>
      <c r="G7" t="s">
        <v>1619</v>
      </c>
      <c r="H7" t="str">
        <f t="shared" si="3"/>
        <v>--;-- bit;01114;;0</v>
      </c>
    </row>
    <row r="8" spans="1:8" x14ac:dyDescent="0.3">
      <c r="A8" s="297" t="str">
        <f t="shared" si="4"/>
        <v>-- bitte auswählen --</v>
      </c>
      <c r="B8" t="str">
        <f t="shared" si="5"/>
        <v>-- bit</v>
      </c>
      <c r="C8" s="239" t="s">
        <v>903</v>
      </c>
      <c r="D8" s="298">
        <f>Eingabeblatt!G22</f>
        <v>0</v>
      </c>
      <c r="E8">
        <f t="shared" si="6"/>
        <v>0</v>
      </c>
      <c r="F8" t="str">
        <f t="shared" si="2"/>
        <v>--</v>
      </c>
      <c r="G8" t="s">
        <v>1619</v>
      </c>
      <c r="H8" t="str">
        <f t="shared" si="3"/>
        <v>--;-- bit;01115;;0</v>
      </c>
    </row>
    <row r="9" spans="1:8" x14ac:dyDescent="0.3">
      <c r="A9" s="297" t="str">
        <f t="shared" si="4"/>
        <v>-- bitte auswählen --</v>
      </c>
      <c r="B9" t="str">
        <f t="shared" si="5"/>
        <v>-- bit</v>
      </c>
      <c r="C9" s="239" t="s">
        <v>904</v>
      </c>
      <c r="D9" s="298">
        <f>Eingabeblatt!G23</f>
        <v>0</v>
      </c>
      <c r="E9">
        <f t="shared" si="6"/>
        <v>0</v>
      </c>
      <c r="F9" t="str">
        <f t="shared" si="2"/>
        <v>--</v>
      </c>
      <c r="G9" t="s">
        <v>1619</v>
      </c>
      <c r="H9" t="str">
        <f t="shared" si="3"/>
        <v>--;-- bit;01116;;0</v>
      </c>
    </row>
    <row r="10" spans="1:8" x14ac:dyDescent="0.3">
      <c r="A10" s="297" t="str">
        <f t="shared" si="4"/>
        <v>-- bitte auswählen --</v>
      </c>
      <c r="B10" t="str">
        <f t="shared" si="5"/>
        <v>-- bit</v>
      </c>
      <c r="C10" s="239" t="s">
        <v>905</v>
      </c>
      <c r="D10" s="298">
        <f>Eingabeblatt!G24</f>
        <v>0</v>
      </c>
      <c r="E10">
        <f t="shared" si="6"/>
        <v>0</v>
      </c>
      <c r="F10" t="str">
        <f t="shared" si="2"/>
        <v>--</v>
      </c>
      <c r="G10" t="s">
        <v>1619</v>
      </c>
      <c r="H10" t="str">
        <f t="shared" si="3"/>
        <v>--;-- bit;01117;;0</v>
      </c>
    </row>
    <row r="11" spans="1:8" x14ac:dyDescent="0.3">
      <c r="A11" s="297" t="str">
        <f t="shared" si="4"/>
        <v>-- bitte auswählen --</v>
      </c>
      <c r="B11" t="str">
        <f t="shared" si="5"/>
        <v>-- bit</v>
      </c>
      <c r="C11" s="239" t="s">
        <v>906</v>
      </c>
      <c r="D11" s="298">
        <f>Eingabeblatt!G25</f>
        <v>0</v>
      </c>
      <c r="E11">
        <f t="shared" si="6"/>
        <v>0</v>
      </c>
      <c r="F11" t="str">
        <f t="shared" si="2"/>
        <v>--</v>
      </c>
      <c r="G11" t="s">
        <v>1619</v>
      </c>
      <c r="H11" t="str">
        <f t="shared" si="3"/>
        <v>--;-- bit;01118;;0</v>
      </c>
    </row>
    <row r="12" spans="1:8" x14ac:dyDescent="0.3">
      <c r="A12" s="297" t="str">
        <f t="shared" si="4"/>
        <v>-- bitte auswählen --</v>
      </c>
      <c r="B12" t="str">
        <f t="shared" si="5"/>
        <v>-- bit</v>
      </c>
      <c r="C12" s="239" t="s">
        <v>907</v>
      </c>
      <c r="D12" s="298">
        <f>Eingabeblatt!G26</f>
        <v>0</v>
      </c>
      <c r="E12">
        <f t="shared" si="6"/>
        <v>0</v>
      </c>
      <c r="F12" t="str">
        <f t="shared" si="2"/>
        <v>--</v>
      </c>
      <c r="G12" t="s">
        <v>1619</v>
      </c>
      <c r="H12" t="str">
        <f t="shared" si="3"/>
        <v>--;-- bit;01119;;0</v>
      </c>
    </row>
    <row r="13" spans="1:8" x14ac:dyDescent="0.3">
      <c r="A13" s="297" t="str">
        <f t="shared" si="4"/>
        <v>-- bitte auswählen --</v>
      </c>
      <c r="B13" t="str">
        <f t="shared" si="5"/>
        <v>-- bit</v>
      </c>
      <c r="C13" s="239" t="s">
        <v>908</v>
      </c>
      <c r="D13" s="298">
        <f>Eingabeblatt!G27</f>
        <v>0</v>
      </c>
      <c r="E13">
        <f t="shared" si="6"/>
        <v>0</v>
      </c>
      <c r="F13" t="str">
        <f t="shared" si="2"/>
        <v>--</v>
      </c>
      <c r="G13" t="s">
        <v>1619</v>
      </c>
      <c r="H13" t="str">
        <f t="shared" si="3"/>
        <v>--;-- bit;01120;;0</v>
      </c>
    </row>
    <row r="14" spans="1:8" x14ac:dyDescent="0.3">
      <c r="A14" s="297" t="str">
        <f t="shared" si="4"/>
        <v>-- bitte auswählen --</v>
      </c>
      <c r="B14" t="str">
        <f t="shared" si="5"/>
        <v>-- bit</v>
      </c>
      <c r="C14" s="239" t="s">
        <v>909</v>
      </c>
      <c r="D14" s="298">
        <f>Eingabeblatt!G28</f>
        <v>0</v>
      </c>
      <c r="E14">
        <f t="shared" si="6"/>
        <v>0</v>
      </c>
      <c r="F14" t="str">
        <f t="shared" si="2"/>
        <v>--</v>
      </c>
      <c r="G14" t="s">
        <v>1619</v>
      </c>
      <c r="H14" t="str">
        <f t="shared" si="3"/>
        <v>--;-- bit;01121;;0</v>
      </c>
    </row>
    <row r="15" spans="1:8" x14ac:dyDescent="0.3">
      <c r="A15" s="297" t="str">
        <f t="shared" si="4"/>
        <v>-- bitte auswählen --</v>
      </c>
      <c r="B15" t="str">
        <f t="shared" si="5"/>
        <v>-- bit</v>
      </c>
      <c r="C15" s="239" t="s">
        <v>916</v>
      </c>
      <c r="D15" s="298">
        <f>Eingabeblatt!G32</f>
        <v>0</v>
      </c>
      <c r="E15">
        <f t="shared" si="6"/>
        <v>0</v>
      </c>
      <c r="F15" t="str">
        <f t="shared" si="2"/>
        <v>--</v>
      </c>
      <c r="G15" t="s">
        <v>1619</v>
      </c>
      <c r="H15" t="str">
        <f t="shared" si="3"/>
        <v>--;-- bit;02110;;0</v>
      </c>
    </row>
    <row r="16" spans="1:8" x14ac:dyDescent="0.3">
      <c r="A16" s="297" t="str">
        <f t="shared" si="4"/>
        <v>-- bitte auswählen --</v>
      </c>
      <c r="B16" t="str">
        <f t="shared" si="5"/>
        <v>-- bit</v>
      </c>
      <c r="C16" s="239" t="s">
        <v>917</v>
      </c>
      <c r="D16" s="298">
        <f>Eingabeblatt!G33</f>
        <v>0</v>
      </c>
      <c r="E16">
        <f t="shared" si="6"/>
        <v>0</v>
      </c>
      <c r="F16" t="str">
        <f t="shared" si="2"/>
        <v>--</v>
      </c>
      <c r="G16" t="s">
        <v>1619</v>
      </c>
      <c r="H16" t="str">
        <f t="shared" si="3"/>
        <v>--;-- bit;02111;;0</v>
      </c>
    </row>
    <row r="17" spans="1:8" x14ac:dyDescent="0.3">
      <c r="A17" s="297" t="str">
        <f t="shared" si="4"/>
        <v>-- bitte auswählen --</v>
      </c>
      <c r="B17" t="str">
        <f t="shared" si="5"/>
        <v>-- bit</v>
      </c>
      <c r="C17" s="239" t="s">
        <v>918</v>
      </c>
      <c r="D17" s="298">
        <f>Eingabeblatt!G34</f>
        <v>0</v>
      </c>
      <c r="E17">
        <f t="shared" si="6"/>
        <v>0</v>
      </c>
      <c r="F17" t="str">
        <f t="shared" si="2"/>
        <v>--</v>
      </c>
      <c r="G17" t="s">
        <v>1619</v>
      </c>
      <c r="H17" t="str">
        <f t="shared" si="3"/>
        <v>--;-- bit;02112;;0</v>
      </c>
    </row>
    <row r="18" spans="1:8" x14ac:dyDescent="0.3">
      <c r="A18" s="297" t="str">
        <f t="shared" si="4"/>
        <v>-- bitte auswählen --</v>
      </c>
      <c r="B18" t="str">
        <f t="shared" si="5"/>
        <v>-- bit</v>
      </c>
      <c r="C18" s="239" t="s">
        <v>919</v>
      </c>
      <c r="D18" s="298">
        <f>Eingabeblatt!G35</f>
        <v>0</v>
      </c>
      <c r="E18">
        <f t="shared" si="6"/>
        <v>0</v>
      </c>
      <c r="F18" t="str">
        <f t="shared" si="2"/>
        <v>--</v>
      </c>
      <c r="G18" t="s">
        <v>1619</v>
      </c>
      <c r="H18" t="str">
        <f t="shared" si="3"/>
        <v>--;-- bit;02113;;0</v>
      </c>
    </row>
    <row r="19" spans="1:8" x14ac:dyDescent="0.3">
      <c r="A19" s="297" t="str">
        <f t="shared" si="4"/>
        <v>-- bitte auswählen --</v>
      </c>
      <c r="B19" t="str">
        <f t="shared" si="5"/>
        <v>-- bit</v>
      </c>
      <c r="C19" s="239" t="s">
        <v>920</v>
      </c>
      <c r="D19" s="298">
        <f>Eingabeblatt!G36</f>
        <v>0</v>
      </c>
      <c r="E19">
        <f t="shared" si="6"/>
        <v>0</v>
      </c>
      <c r="F19" t="str">
        <f t="shared" si="2"/>
        <v>--</v>
      </c>
      <c r="G19" t="s">
        <v>1619</v>
      </c>
      <c r="H19" t="str">
        <f t="shared" si="3"/>
        <v>--;-- bit;02114;;0</v>
      </c>
    </row>
    <row r="20" spans="1:8" x14ac:dyDescent="0.3">
      <c r="A20" s="297" t="str">
        <f t="shared" si="4"/>
        <v>-- bitte auswählen --</v>
      </c>
      <c r="B20" t="str">
        <f t="shared" si="5"/>
        <v>-- bit</v>
      </c>
      <c r="C20" s="239" t="s">
        <v>921</v>
      </c>
      <c r="D20" s="298">
        <f>Eingabeblatt!G37</f>
        <v>0</v>
      </c>
      <c r="E20">
        <f t="shared" si="6"/>
        <v>0</v>
      </c>
      <c r="F20" t="str">
        <f t="shared" si="2"/>
        <v>--</v>
      </c>
      <c r="G20" t="s">
        <v>1619</v>
      </c>
      <c r="H20" t="str">
        <f t="shared" si="3"/>
        <v>--;-- bit;02115;;0</v>
      </c>
    </row>
    <row r="21" spans="1:8" x14ac:dyDescent="0.3">
      <c r="A21" s="297" t="str">
        <f t="shared" si="4"/>
        <v>-- bitte auswählen --</v>
      </c>
      <c r="B21" t="str">
        <f t="shared" si="5"/>
        <v>-- bit</v>
      </c>
      <c r="C21" s="239" t="s">
        <v>922</v>
      </c>
      <c r="D21" s="298">
        <f>Eingabeblatt!G38</f>
        <v>0</v>
      </c>
      <c r="E21">
        <f t="shared" si="6"/>
        <v>0</v>
      </c>
      <c r="F21" t="str">
        <f t="shared" si="2"/>
        <v>--</v>
      </c>
      <c r="G21" t="s">
        <v>1619</v>
      </c>
      <c r="H21" t="str">
        <f t="shared" si="3"/>
        <v>--;-- bit;02116;;0</v>
      </c>
    </row>
    <row r="22" spans="1:8" x14ac:dyDescent="0.3">
      <c r="A22" s="297" t="str">
        <f t="shared" si="4"/>
        <v>-- bitte auswählen --</v>
      </c>
      <c r="B22" t="str">
        <f t="shared" si="5"/>
        <v>-- bit</v>
      </c>
      <c r="C22" s="239" t="s">
        <v>923</v>
      </c>
      <c r="D22" s="298">
        <f>Eingabeblatt!G39</f>
        <v>0</v>
      </c>
      <c r="E22">
        <f t="shared" si="6"/>
        <v>0</v>
      </c>
      <c r="F22" t="str">
        <f t="shared" si="2"/>
        <v>--</v>
      </c>
      <c r="G22" t="s">
        <v>1619</v>
      </c>
      <c r="H22" t="str">
        <f t="shared" si="3"/>
        <v>--;-- bit;02117;;0</v>
      </c>
    </row>
    <row r="23" spans="1:8" x14ac:dyDescent="0.3">
      <c r="A23" s="297" t="str">
        <f t="shared" si="4"/>
        <v>-- bitte auswählen --</v>
      </c>
      <c r="B23" t="str">
        <f t="shared" si="5"/>
        <v>-- bit</v>
      </c>
      <c r="C23" s="239" t="s">
        <v>924</v>
      </c>
      <c r="D23" s="298">
        <f>Eingabeblatt!G40</f>
        <v>0</v>
      </c>
      <c r="E23">
        <f t="shared" si="6"/>
        <v>0</v>
      </c>
      <c r="F23" t="str">
        <f t="shared" si="2"/>
        <v>--</v>
      </c>
      <c r="G23" t="s">
        <v>1619</v>
      </c>
      <c r="H23" t="str">
        <f t="shared" si="3"/>
        <v>--;-- bit;02118;;0</v>
      </c>
    </row>
    <row r="24" spans="1:8" x14ac:dyDescent="0.3">
      <c r="A24" s="297" t="str">
        <f t="shared" si="4"/>
        <v>-- bitte auswählen --</v>
      </c>
      <c r="B24" t="str">
        <f t="shared" si="5"/>
        <v>-- bit</v>
      </c>
      <c r="C24" s="239" t="s">
        <v>925</v>
      </c>
      <c r="D24" s="298">
        <f>Eingabeblatt!G41</f>
        <v>0</v>
      </c>
      <c r="E24">
        <f t="shared" si="6"/>
        <v>0</v>
      </c>
      <c r="F24" t="str">
        <f t="shared" si="2"/>
        <v>--</v>
      </c>
      <c r="G24" t="s">
        <v>1619</v>
      </c>
      <c r="H24" t="str">
        <f t="shared" si="3"/>
        <v>--;-- bit;02119;;0</v>
      </c>
    </row>
    <row r="25" spans="1:8" x14ac:dyDescent="0.3">
      <c r="A25" s="297" t="str">
        <f t="shared" si="4"/>
        <v>-- bitte auswählen --</v>
      </c>
      <c r="B25" t="str">
        <f t="shared" si="5"/>
        <v>-- bit</v>
      </c>
      <c r="C25" s="239" t="s">
        <v>926</v>
      </c>
      <c r="D25" s="298">
        <f>Eingabeblatt!G42</f>
        <v>0</v>
      </c>
      <c r="E25">
        <f t="shared" si="6"/>
        <v>0</v>
      </c>
      <c r="F25" t="str">
        <f t="shared" si="2"/>
        <v>--</v>
      </c>
      <c r="G25" t="s">
        <v>1619</v>
      </c>
      <c r="H25" t="str">
        <f t="shared" si="3"/>
        <v>--;-- bit;02120;;0</v>
      </c>
    </row>
    <row r="26" spans="1:8" x14ac:dyDescent="0.3">
      <c r="A26" s="297" t="str">
        <f t="shared" si="4"/>
        <v>-- bitte auswählen --</v>
      </c>
      <c r="B26" t="str">
        <f t="shared" si="5"/>
        <v>-- bit</v>
      </c>
      <c r="C26" s="239" t="s">
        <v>927</v>
      </c>
      <c r="D26" s="298">
        <f>Eingabeblatt!G43</f>
        <v>0</v>
      </c>
      <c r="E26">
        <f t="shared" si="6"/>
        <v>0</v>
      </c>
      <c r="F26" t="str">
        <f t="shared" si="2"/>
        <v>--</v>
      </c>
      <c r="G26" t="s">
        <v>1619</v>
      </c>
      <c r="H26" t="str">
        <f t="shared" si="3"/>
        <v>--;-- bit;02121;;0</v>
      </c>
    </row>
    <row r="27" spans="1:8" x14ac:dyDescent="0.3">
      <c r="A27" s="297" t="str">
        <f t="shared" si="4"/>
        <v>-- bitte auswählen --</v>
      </c>
      <c r="B27" t="str">
        <f t="shared" si="5"/>
        <v>-- bit</v>
      </c>
      <c r="C27" s="239" t="s">
        <v>934</v>
      </c>
      <c r="D27" s="298">
        <f>Eingabeblatt!G45</f>
        <v>0</v>
      </c>
      <c r="E27">
        <f t="shared" si="6"/>
        <v>0</v>
      </c>
      <c r="F27" t="str">
        <f t="shared" si="2"/>
        <v>--</v>
      </c>
      <c r="G27" t="s">
        <v>1619</v>
      </c>
      <c r="H27" t="str">
        <f t="shared" si="3"/>
        <v>--;-- bit;02210;;0</v>
      </c>
    </row>
    <row r="28" spans="1:8" x14ac:dyDescent="0.3">
      <c r="A28" s="297" t="str">
        <f t="shared" si="4"/>
        <v>-- bitte auswählen --</v>
      </c>
      <c r="B28" t="str">
        <f t="shared" si="5"/>
        <v>-- bit</v>
      </c>
      <c r="C28" s="239" t="s">
        <v>935</v>
      </c>
      <c r="D28" s="298">
        <f>Eingabeblatt!G46</f>
        <v>0</v>
      </c>
      <c r="E28">
        <f t="shared" si="6"/>
        <v>0</v>
      </c>
      <c r="F28" t="str">
        <f t="shared" si="2"/>
        <v>--</v>
      </c>
      <c r="G28" t="s">
        <v>1619</v>
      </c>
      <c r="H28" t="str">
        <f t="shared" si="3"/>
        <v>--;-- bit;02211;;0</v>
      </c>
    </row>
    <row r="29" spans="1:8" x14ac:dyDescent="0.3">
      <c r="A29" s="297" t="str">
        <f t="shared" si="4"/>
        <v>-- bitte auswählen --</v>
      </c>
      <c r="B29" t="str">
        <f t="shared" si="5"/>
        <v>-- bit</v>
      </c>
      <c r="C29" s="239" t="s">
        <v>936</v>
      </c>
      <c r="D29" s="298">
        <f>Eingabeblatt!G47</f>
        <v>0</v>
      </c>
      <c r="E29">
        <f t="shared" si="6"/>
        <v>0</v>
      </c>
      <c r="F29" t="str">
        <f t="shared" si="2"/>
        <v>--</v>
      </c>
      <c r="G29" t="s">
        <v>1619</v>
      </c>
      <c r="H29" t="str">
        <f t="shared" si="3"/>
        <v>--;-- bit;02212;;0</v>
      </c>
    </row>
    <row r="30" spans="1:8" x14ac:dyDescent="0.3">
      <c r="A30" s="297" t="str">
        <f t="shared" si="4"/>
        <v>-- bitte auswählen --</v>
      </c>
      <c r="B30" t="str">
        <f t="shared" si="5"/>
        <v>-- bit</v>
      </c>
      <c r="C30" s="239" t="s">
        <v>937</v>
      </c>
      <c r="D30" s="298">
        <f>Eingabeblatt!G48</f>
        <v>0</v>
      </c>
      <c r="E30">
        <f t="shared" si="6"/>
        <v>0</v>
      </c>
      <c r="F30" t="str">
        <f t="shared" si="2"/>
        <v>--</v>
      </c>
      <c r="G30" t="s">
        <v>1619</v>
      </c>
      <c r="H30" t="str">
        <f t="shared" si="3"/>
        <v>--;-- bit;02213;;0</v>
      </c>
    </row>
    <row r="31" spans="1:8" x14ac:dyDescent="0.3">
      <c r="A31" s="297" t="str">
        <f t="shared" si="4"/>
        <v>-- bitte auswählen --</v>
      </c>
      <c r="B31" t="str">
        <f t="shared" si="5"/>
        <v>-- bit</v>
      </c>
      <c r="C31" s="239" t="s">
        <v>938</v>
      </c>
      <c r="D31" s="298">
        <f>Eingabeblatt!G49</f>
        <v>0</v>
      </c>
      <c r="E31">
        <f t="shared" si="6"/>
        <v>0</v>
      </c>
      <c r="F31" t="str">
        <f t="shared" si="2"/>
        <v>--</v>
      </c>
      <c r="G31" t="s">
        <v>1619</v>
      </c>
      <c r="H31" t="str">
        <f t="shared" si="3"/>
        <v>--;-- bit;02214;;0</v>
      </c>
    </row>
    <row r="32" spans="1:8" x14ac:dyDescent="0.3">
      <c r="A32" s="297" t="str">
        <f t="shared" si="4"/>
        <v>-- bitte auswählen --</v>
      </c>
      <c r="B32" t="str">
        <f t="shared" si="5"/>
        <v>-- bit</v>
      </c>
      <c r="C32" s="239" t="s">
        <v>939</v>
      </c>
      <c r="D32" s="298">
        <f>Eingabeblatt!G50</f>
        <v>0</v>
      </c>
      <c r="E32">
        <f t="shared" si="6"/>
        <v>0</v>
      </c>
      <c r="F32" t="str">
        <f t="shared" si="2"/>
        <v>--</v>
      </c>
      <c r="G32" t="s">
        <v>1619</v>
      </c>
      <c r="H32" t="str">
        <f t="shared" si="3"/>
        <v>--;-- bit;02215;;0</v>
      </c>
    </row>
    <row r="33" spans="1:8" x14ac:dyDescent="0.3">
      <c r="A33" s="297" t="str">
        <f t="shared" si="4"/>
        <v>-- bitte auswählen --</v>
      </c>
      <c r="B33" t="str">
        <f t="shared" si="5"/>
        <v>-- bit</v>
      </c>
      <c r="C33" s="239" t="s">
        <v>940</v>
      </c>
      <c r="D33" s="298">
        <f>Eingabeblatt!G51</f>
        <v>0</v>
      </c>
      <c r="E33">
        <f t="shared" si="6"/>
        <v>0</v>
      </c>
      <c r="F33" t="str">
        <f t="shared" si="2"/>
        <v>--</v>
      </c>
      <c r="G33" t="s">
        <v>1619</v>
      </c>
      <c r="H33" t="str">
        <f t="shared" si="3"/>
        <v>--;-- bit;02216;;0</v>
      </c>
    </row>
    <row r="34" spans="1:8" x14ac:dyDescent="0.3">
      <c r="A34" s="297" t="str">
        <f t="shared" si="4"/>
        <v>-- bitte auswählen --</v>
      </c>
      <c r="B34" t="str">
        <f t="shared" si="5"/>
        <v>-- bit</v>
      </c>
      <c r="C34" s="239" t="s">
        <v>941</v>
      </c>
      <c r="D34" s="298">
        <f>Eingabeblatt!G52</f>
        <v>0</v>
      </c>
      <c r="E34">
        <f t="shared" si="6"/>
        <v>0</v>
      </c>
      <c r="F34" t="str">
        <f t="shared" si="2"/>
        <v>--</v>
      </c>
      <c r="G34" t="s">
        <v>1619</v>
      </c>
      <c r="H34" t="str">
        <f t="shared" si="3"/>
        <v>--;-- bit;02217;;0</v>
      </c>
    </row>
    <row r="35" spans="1:8" x14ac:dyDescent="0.3">
      <c r="A35" s="297" t="str">
        <f t="shared" si="4"/>
        <v>-- bitte auswählen --</v>
      </c>
      <c r="B35" t="str">
        <f t="shared" si="5"/>
        <v>-- bit</v>
      </c>
      <c r="C35" s="239" t="s">
        <v>942</v>
      </c>
      <c r="D35" s="298">
        <f>Eingabeblatt!G53</f>
        <v>0</v>
      </c>
      <c r="E35">
        <f t="shared" si="6"/>
        <v>0</v>
      </c>
      <c r="F35" t="str">
        <f t="shared" si="2"/>
        <v>--</v>
      </c>
      <c r="G35" t="s">
        <v>1619</v>
      </c>
      <c r="H35" t="str">
        <f t="shared" si="3"/>
        <v>--;-- bit;02218;;0</v>
      </c>
    </row>
    <row r="36" spans="1:8" x14ac:dyDescent="0.3">
      <c r="A36" s="297" t="str">
        <f t="shared" si="4"/>
        <v>-- bitte auswählen --</v>
      </c>
      <c r="B36" t="str">
        <f t="shared" si="5"/>
        <v>-- bit</v>
      </c>
      <c r="C36" s="239" t="s">
        <v>943</v>
      </c>
      <c r="D36" s="298">
        <f>Eingabeblatt!G54</f>
        <v>0</v>
      </c>
      <c r="E36">
        <f t="shared" si="6"/>
        <v>0</v>
      </c>
      <c r="F36" t="str">
        <f t="shared" si="2"/>
        <v>--</v>
      </c>
      <c r="G36" t="s">
        <v>1619</v>
      </c>
      <c r="H36" t="str">
        <f t="shared" si="3"/>
        <v>--;-- bit;02219;;0</v>
      </c>
    </row>
    <row r="37" spans="1:8" x14ac:dyDescent="0.3">
      <c r="A37" s="297" t="str">
        <f t="shared" si="4"/>
        <v>-- bitte auswählen --</v>
      </c>
      <c r="B37" t="str">
        <f t="shared" si="5"/>
        <v>-- bit</v>
      </c>
      <c r="C37" s="239" t="s">
        <v>944</v>
      </c>
      <c r="D37" s="298">
        <f>Eingabeblatt!G55</f>
        <v>0</v>
      </c>
      <c r="E37">
        <f t="shared" si="6"/>
        <v>0</v>
      </c>
      <c r="F37" t="str">
        <f t="shared" si="2"/>
        <v>--</v>
      </c>
      <c r="G37" t="s">
        <v>1619</v>
      </c>
      <c r="H37" t="str">
        <f t="shared" si="3"/>
        <v>--;-- bit;02220;;0</v>
      </c>
    </row>
    <row r="38" spans="1:8" x14ac:dyDescent="0.3">
      <c r="A38" s="297" t="str">
        <f t="shared" si="4"/>
        <v>-- bitte auswählen --</v>
      </c>
      <c r="B38" t="str">
        <f t="shared" si="5"/>
        <v>-- bit</v>
      </c>
      <c r="C38" s="239" t="s">
        <v>945</v>
      </c>
      <c r="D38" s="298">
        <f>Eingabeblatt!G56</f>
        <v>0</v>
      </c>
      <c r="E38">
        <f t="shared" si="6"/>
        <v>0</v>
      </c>
      <c r="F38" t="str">
        <f t="shared" si="2"/>
        <v>--</v>
      </c>
      <c r="G38" t="s">
        <v>1619</v>
      </c>
      <c r="H38" t="str">
        <f t="shared" si="3"/>
        <v>--;-- bit;02221;;0</v>
      </c>
    </row>
    <row r="39" spans="1:8" x14ac:dyDescent="0.3">
      <c r="A39" s="297" t="str">
        <f t="shared" si="4"/>
        <v>-- bitte auswählen --</v>
      </c>
      <c r="B39" t="str">
        <f t="shared" si="5"/>
        <v>-- bit</v>
      </c>
      <c r="C39" s="239" t="s">
        <v>963</v>
      </c>
      <c r="D39" s="298">
        <f>Eingabeblatt!G58</f>
        <v>0</v>
      </c>
      <c r="E39">
        <f t="shared" si="6"/>
        <v>0</v>
      </c>
      <c r="F39" t="str">
        <f t="shared" si="2"/>
        <v>--</v>
      </c>
      <c r="G39" t="s">
        <v>1619</v>
      </c>
      <c r="H39" t="str">
        <f t="shared" si="3"/>
        <v>--;-- bit;02310;;0</v>
      </c>
    </row>
    <row r="40" spans="1:8" x14ac:dyDescent="0.3">
      <c r="A40" s="297" t="str">
        <f t="shared" si="4"/>
        <v>-- bitte auswählen --</v>
      </c>
      <c r="B40" t="str">
        <f t="shared" si="5"/>
        <v>-- bit</v>
      </c>
      <c r="C40" s="239" t="s">
        <v>964</v>
      </c>
      <c r="D40" s="298">
        <f>Eingabeblatt!G59</f>
        <v>0</v>
      </c>
      <c r="E40">
        <f t="shared" si="6"/>
        <v>0</v>
      </c>
      <c r="F40" t="str">
        <f t="shared" si="2"/>
        <v>--</v>
      </c>
      <c r="G40" t="s">
        <v>1619</v>
      </c>
      <c r="H40" t="str">
        <f t="shared" si="3"/>
        <v>--;-- bit;02311;;0</v>
      </c>
    </row>
    <row r="41" spans="1:8" x14ac:dyDescent="0.3">
      <c r="A41" s="297" t="str">
        <f t="shared" si="4"/>
        <v>-- bitte auswählen --</v>
      </c>
      <c r="B41" t="str">
        <f t="shared" si="5"/>
        <v>-- bit</v>
      </c>
      <c r="C41" s="239" t="s">
        <v>965</v>
      </c>
      <c r="D41" s="298">
        <f>Eingabeblatt!G60</f>
        <v>0</v>
      </c>
      <c r="E41">
        <f t="shared" si="6"/>
        <v>0</v>
      </c>
      <c r="F41" t="str">
        <f t="shared" si="2"/>
        <v>--</v>
      </c>
      <c r="G41" t="s">
        <v>1619</v>
      </c>
      <c r="H41" t="str">
        <f t="shared" si="3"/>
        <v>--;-- bit;02312;;0</v>
      </c>
    </row>
    <row r="42" spans="1:8" x14ac:dyDescent="0.3">
      <c r="A42" s="297" t="str">
        <f t="shared" si="4"/>
        <v>-- bitte auswählen --</v>
      </c>
      <c r="B42" t="str">
        <f t="shared" si="5"/>
        <v>-- bit</v>
      </c>
      <c r="C42" s="239" t="s">
        <v>966</v>
      </c>
      <c r="D42" s="298">
        <f>Eingabeblatt!G61</f>
        <v>0</v>
      </c>
      <c r="E42">
        <f t="shared" si="6"/>
        <v>0</v>
      </c>
      <c r="F42" t="str">
        <f t="shared" si="2"/>
        <v>--</v>
      </c>
      <c r="G42" t="s">
        <v>1619</v>
      </c>
      <c r="H42" t="str">
        <f t="shared" si="3"/>
        <v>--;-- bit;02313;;0</v>
      </c>
    </row>
    <row r="43" spans="1:8" x14ac:dyDescent="0.3">
      <c r="A43" s="297" t="str">
        <f t="shared" si="4"/>
        <v>-- bitte auswählen --</v>
      </c>
      <c r="B43" t="str">
        <f t="shared" si="5"/>
        <v>-- bit</v>
      </c>
      <c r="C43" s="239" t="s">
        <v>967</v>
      </c>
      <c r="D43" s="298">
        <f>Eingabeblatt!G62</f>
        <v>0</v>
      </c>
      <c r="E43">
        <f t="shared" si="6"/>
        <v>0</v>
      </c>
      <c r="F43" t="str">
        <f t="shared" si="2"/>
        <v>--</v>
      </c>
      <c r="G43" t="s">
        <v>1619</v>
      </c>
      <c r="H43" t="str">
        <f t="shared" si="3"/>
        <v>--;-- bit;02314;;0</v>
      </c>
    </row>
    <row r="44" spans="1:8" x14ac:dyDescent="0.3">
      <c r="A44" s="297" t="str">
        <f t="shared" si="4"/>
        <v>-- bitte auswählen --</v>
      </c>
      <c r="B44" t="str">
        <f t="shared" si="5"/>
        <v>-- bit</v>
      </c>
      <c r="C44" s="239" t="s">
        <v>968</v>
      </c>
      <c r="D44" s="298">
        <f>Eingabeblatt!G63</f>
        <v>0</v>
      </c>
      <c r="E44">
        <f t="shared" si="6"/>
        <v>0</v>
      </c>
      <c r="F44" t="str">
        <f t="shared" si="2"/>
        <v>--</v>
      </c>
      <c r="G44" t="s">
        <v>1619</v>
      </c>
      <c r="H44" t="str">
        <f t="shared" si="3"/>
        <v>--;-- bit;02315;;0</v>
      </c>
    </row>
    <row r="45" spans="1:8" x14ac:dyDescent="0.3">
      <c r="A45" s="297" t="str">
        <f t="shared" si="4"/>
        <v>-- bitte auswählen --</v>
      </c>
      <c r="B45" t="str">
        <f t="shared" si="5"/>
        <v>-- bit</v>
      </c>
      <c r="C45" s="239" t="s">
        <v>969</v>
      </c>
      <c r="D45" s="298">
        <f>Eingabeblatt!G64</f>
        <v>0</v>
      </c>
      <c r="E45">
        <f t="shared" si="6"/>
        <v>0</v>
      </c>
      <c r="F45" t="str">
        <f t="shared" si="2"/>
        <v>--</v>
      </c>
      <c r="G45" t="s">
        <v>1619</v>
      </c>
      <c r="H45" t="str">
        <f t="shared" si="3"/>
        <v>--;-- bit;02316;;0</v>
      </c>
    </row>
    <row r="46" spans="1:8" x14ac:dyDescent="0.3">
      <c r="A46" s="297" t="str">
        <f t="shared" si="4"/>
        <v>-- bitte auswählen --</v>
      </c>
      <c r="B46" t="str">
        <f t="shared" si="5"/>
        <v>-- bit</v>
      </c>
      <c r="C46" s="239" t="s">
        <v>970</v>
      </c>
      <c r="D46" s="298">
        <f>Eingabeblatt!G65</f>
        <v>0</v>
      </c>
      <c r="E46">
        <f t="shared" si="6"/>
        <v>0</v>
      </c>
      <c r="F46" t="str">
        <f t="shared" si="2"/>
        <v>--</v>
      </c>
      <c r="G46" t="s">
        <v>1619</v>
      </c>
      <c r="H46" t="str">
        <f t="shared" si="3"/>
        <v>--;-- bit;02317;;0</v>
      </c>
    </row>
    <row r="47" spans="1:8" x14ac:dyDescent="0.3">
      <c r="A47" s="297" t="str">
        <f t="shared" si="4"/>
        <v>-- bitte auswählen --</v>
      </c>
      <c r="B47" t="str">
        <f t="shared" si="5"/>
        <v>-- bit</v>
      </c>
      <c r="C47" s="239" t="s">
        <v>971</v>
      </c>
      <c r="D47" s="298">
        <f>Eingabeblatt!G66</f>
        <v>0</v>
      </c>
      <c r="E47">
        <f t="shared" si="6"/>
        <v>0</v>
      </c>
      <c r="F47" t="str">
        <f t="shared" si="2"/>
        <v>--</v>
      </c>
      <c r="G47" t="s">
        <v>1619</v>
      </c>
      <c r="H47" t="str">
        <f t="shared" si="3"/>
        <v>--;-- bit;02318;;0</v>
      </c>
    </row>
    <row r="48" spans="1:8" x14ac:dyDescent="0.3">
      <c r="A48" s="297" t="str">
        <f t="shared" si="4"/>
        <v>-- bitte auswählen --</v>
      </c>
      <c r="B48" t="str">
        <f t="shared" si="5"/>
        <v>-- bit</v>
      </c>
      <c r="C48" s="239" t="s">
        <v>972</v>
      </c>
      <c r="D48" s="298">
        <f>Eingabeblatt!G67</f>
        <v>0</v>
      </c>
      <c r="E48">
        <f t="shared" si="6"/>
        <v>0</v>
      </c>
      <c r="F48" t="str">
        <f t="shared" si="2"/>
        <v>--</v>
      </c>
      <c r="G48" t="s">
        <v>1619</v>
      </c>
      <c r="H48" t="str">
        <f t="shared" si="3"/>
        <v>--;-- bit;02319;;0</v>
      </c>
    </row>
    <row r="49" spans="1:8" x14ac:dyDescent="0.3">
      <c r="A49" s="297" t="str">
        <f t="shared" si="4"/>
        <v>-- bitte auswählen --</v>
      </c>
      <c r="B49" t="str">
        <f t="shared" si="5"/>
        <v>-- bit</v>
      </c>
      <c r="C49" s="239" t="s">
        <v>973</v>
      </c>
      <c r="D49" s="298">
        <f>Eingabeblatt!G68</f>
        <v>0</v>
      </c>
      <c r="E49">
        <f t="shared" si="6"/>
        <v>0</v>
      </c>
      <c r="F49" t="str">
        <f t="shared" si="2"/>
        <v>--</v>
      </c>
      <c r="G49" t="s">
        <v>1619</v>
      </c>
      <c r="H49" t="str">
        <f t="shared" si="3"/>
        <v>--;-- bit;02320;;0</v>
      </c>
    </row>
    <row r="50" spans="1:8" x14ac:dyDescent="0.3">
      <c r="A50" s="297" t="str">
        <f t="shared" si="4"/>
        <v>-- bitte auswählen --</v>
      </c>
      <c r="B50" t="str">
        <f t="shared" si="5"/>
        <v>-- bit</v>
      </c>
      <c r="C50" s="239" t="s">
        <v>974</v>
      </c>
      <c r="D50" s="298">
        <f>Eingabeblatt!G69</f>
        <v>0</v>
      </c>
      <c r="E50">
        <f t="shared" si="6"/>
        <v>0</v>
      </c>
      <c r="F50" t="str">
        <f t="shared" si="2"/>
        <v>--</v>
      </c>
      <c r="G50" t="s">
        <v>1619</v>
      </c>
      <c r="H50" t="str">
        <f t="shared" si="3"/>
        <v>--;-- bit;02321;;0</v>
      </c>
    </row>
    <row r="51" spans="1:8" x14ac:dyDescent="0.3">
      <c r="A51" s="297" t="str">
        <f t="shared" si="4"/>
        <v>-- bitte auswählen --</v>
      </c>
      <c r="B51" t="str">
        <f t="shared" si="5"/>
        <v>-- bit</v>
      </c>
      <c r="C51" s="239" t="s">
        <v>983</v>
      </c>
      <c r="D51" s="298">
        <f>Eingabeblatt!G71</f>
        <v>0</v>
      </c>
      <c r="E51">
        <f t="shared" si="6"/>
        <v>0</v>
      </c>
      <c r="F51" t="str">
        <f t="shared" si="2"/>
        <v>--</v>
      </c>
      <c r="G51" t="s">
        <v>1619</v>
      </c>
      <c r="H51" t="str">
        <f t="shared" si="3"/>
        <v>--;-- bit;02410;;0</v>
      </c>
    </row>
    <row r="52" spans="1:8" x14ac:dyDescent="0.3">
      <c r="A52" s="297" t="str">
        <f t="shared" si="4"/>
        <v>-- bitte auswählen --</v>
      </c>
      <c r="B52" t="str">
        <f t="shared" si="5"/>
        <v>-- bit</v>
      </c>
      <c r="C52" s="239" t="s">
        <v>984</v>
      </c>
      <c r="D52" s="298">
        <f>Eingabeblatt!G72</f>
        <v>0</v>
      </c>
      <c r="E52">
        <f t="shared" si="6"/>
        <v>0</v>
      </c>
      <c r="F52" t="str">
        <f t="shared" si="2"/>
        <v>--</v>
      </c>
      <c r="G52" t="s">
        <v>1619</v>
      </c>
      <c r="H52" t="str">
        <f t="shared" si="3"/>
        <v>--;-- bit;02411;;0</v>
      </c>
    </row>
    <row r="53" spans="1:8" x14ac:dyDescent="0.3">
      <c r="A53" s="297" t="str">
        <f t="shared" si="4"/>
        <v>-- bitte auswählen --</v>
      </c>
      <c r="B53" t="str">
        <f t="shared" si="5"/>
        <v>-- bit</v>
      </c>
      <c r="C53" s="239" t="s">
        <v>985</v>
      </c>
      <c r="D53" s="298">
        <f>Eingabeblatt!G73</f>
        <v>0</v>
      </c>
      <c r="E53">
        <f t="shared" si="6"/>
        <v>0</v>
      </c>
      <c r="F53" t="str">
        <f t="shared" si="2"/>
        <v>--</v>
      </c>
      <c r="G53" t="s">
        <v>1619</v>
      </c>
      <c r="H53" t="str">
        <f t="shared" si="3"/>
        <v>--;-- bit;02412;;0</v>
      </c>
    </row>
    <row r="54" spans="1:8" x14ac:dyDescent="0.3">
      <c r="A54" s="297" t="str">
        <f t="shared" si="4"/>
        <v>-- bitte auswählen --</v>
      </c>
      <c r="B54" t="str">
        <f t="shared" si="5"/>
        <v>-- bit</v>
      </c>
      <c r="C54" s="239" t="s">
        <v>986</v>
      </c>
      <c r="D54" s="298">
        <f>Eingabeblatt!G74</f>
        <v>0</v>
      </c>
      <c r="E54">
        <f t="shared" si="6"/>
        <v>0</v>
      </c>
      <c r="F54" t="str">
        <f t="shared" si="2"/>
        <v>--</v>
      </c>
      <c r="G54" t="s">
        <v>1619</v>
      </c>
      <c r="H54" t="str">
        <f t="shared" si="3"/>
        <v>--;-- bit;02413;;0</v>
      </c>
    </row>
    <row r="55" spans="1:8" x14ac:dyDescent="0.3">
      <c r="A55" s="297" t="str">
        <f t="shared" si="4"/>
        <v>-- bitte auswählen --</v>
      </c>
      <c r="B55" t="str">
        <f t="shared" si="5"/>
        <v>-- bit</v>
      </c>
      <c r="C55" s="239" t="s">
        <v>987</v>
      </c>
      <c r="D55" s="298">
        <f>Eingabeblatt!G75</f>
        <v>0</v>
      </c>
      <c r="E55">
        <f t="shared" si="6"/>
        <v>0</v>
      </c>
      <c r="F55" t="str">
        <f t="shared" si="2"/>
        <v>--</v>
      </c>
      <c r="G55" t="s">
        <v>1619</v>
      </c>
      <c r="H55" t="str">
        <f t="shared" si="3"/>
        <v>--;-- bit;02414;;0</v>
      </c>
    </row>
    <row r="56" spans="1:8" x14ac:dyDescent="0.3">
      <c r="A56" s="297" t="str">
        <f t="shared" si="4"/>
        <v>-- bitte auswählen --</v>
      </c>
      <c r="B56" t="str">
        <f t="shared" si="5"/>
        <v>-- bit</v>
      </c>
      <c r="C56" s="239" t="s">
        <v>988</v>
      </c>
      <c r="D56" s="298">
        <f>Eingabeblatt!G76</f>
        <v>0</v>
      </c>
      <c r="E56">
        <f t="shared" si="6"/>
        <v>0</v>
      </c>
      <c r="F56" t="str">
        <f t="shared" si="2"/>
        <v>--</v>
      </c>
      <c r="G56" t="s">
        <v>1619</v>
      </c>
      <c r="H56" t="str">
        <f t="shared" si="3"/>
        <v>--;-- bit;02415;;0</v>
      </c>
    </row>
    <row r="57" spans="1:8" x14ac:dyDescent="0.3">
      <c r="A57" s="297" t="str">
        <f t="shared" si="4"/>
        <v>-- bitte auswählen --</v>
      </c>
      <c r="B57" t="str">
        <f t="shared" si="5"/>
        <v>-- bit</v>
      </c>
      <c r="C57" s="239" t="s">
        <v>989</v>
      </c>
      <c r="D57" s="298">
        <f>Eingabeblatt!G77</f>
        <v>0</v>
      </c>
      <c r="E57">
        <f t="shared" si="6"/>
        <v>0</v>
      </c>
      <c r="F57" t="str">
        <f t="shared" si="2"/>
        <v>--</v>
      </c>
      <c r="G57" t="s">
        <v>1619</v>
      </c>
      <c r="H57" t="str">
        <f t="shared" si="3"/>
        <v>--;-- bit;02416;;0</v>
      </c>
    </row>
    <row r="58" spans="1:8" x14ac:dyDescent="0.3">
      <c r="A58" s="297" t="str">
        <f t="shared" si="4"/>
        <v>-- bitte auswählen --</v>
      </c>
      <c r="B58" t="str">
        <f t="shared" si="5"/>
        <v>-- bit</v>
      </c>
      <c r="C58" s="239" t="s">
        <v>990</v>
      </c>
      <c r="D58" s="298">
        <f>Eingabeblatt!G78</f>
        <v>0</v>
      </c>
      <c r="E58">
        <f t="shared" si="6"/>
        <v>0</v>
      </c>
      <c r="F58" t="str">
        <f t="shared" si="2"/>
        <v>--</v>
      </c>
      <c r="G58" t="s">
        <v>1619</v>
      </c>
      <c r="H58" t="str">
        <f t="shared" si="3"/>
        <v>--;-- bit;02417;;0</v>
      </c>
    </row>
    <row r="59" spans="1:8" x14ac:dyDescent="0.3">
      <c r="A59" s="297" t="str">
        <f t="shared" si="4"/>
        <v>-- bitte auswählen --</v>
      </c>
      <c r="B59" t="str">
        <f t="shared" si="5"/>
        <v>-- bit</v>
      </c>
      <c r="C59" s="239" t="s">
        <v>991</v>
      </c>
      <c r="D59" s="298">
        <f>Eingabeblatt!G79</f>
        <v>0</v>
      </c>
      <c r="E59">
        <f t="shared" si="6"/>
        <v>0</v>
      </c>
      <c r="F59" t="str">
        <f t="shared" si="2"/>
        <v>--</v>
      </c>
      <c r="G59" t="s">
        <v>1619</v>
      </c>
      <c r="H59" t="str">
        <f t="shared" si="3"/>
        <v>--;-- bit;02418;;0</v>
      </c>
    </row>
    <row r="60" spans="1:8" x14ac:dyDescent="0.3">
      <c r="A60" s="297" t="str">
        <f t="shared" si="4"/>
        <v>-- bitte auswählen --</v>
      </c>
      <c r="B60" t="str">
        <f t="shared" si="5"/>
        <v>-- bit</v>
      </c>
      <c r="C60" s="239" t="s">
        <v>992</v>
      </c>
      <c r="D60" s="298">
        <f>Eingabeblatt!G80</f>
        <v>0</v>
      </c>
      <c r="E60">
        <f t="shared" si="6"/>
        <v>0</v>
      </c>
      <c r="F60" t="str">
        <f t="shared" si="2"/>
        <v>--</v>
      </c>
      <c r="G60" t="s">
        <v>1619</v>
      </c>
      <c r="H60" t="str">
        <f t="shared" si="3"/>
        <v>--;-- bit;02419;;0</v>
      </c>
    </row>
    <row r="61" spans="1:8" x14ac:dyDescent="0.3">
      <c r="A61" s="297" t="str">
        <f t="shared" si="4"/>
        <v>-- bitte auswählen --</v>
      </c>
      <c r="B61" t="str">
        <f t="shared" si="5"/>
        <v>-- bit</v>
      </c>
      <c r="C61" s="239" t="s">
        <v>993</v>
      </c>
      <c r="D61" s="298">
        <f>Eingabeblatt!G81</f>
        <v>0</v>
      </c>
      <c r="E61">
        <f t="shared" si="6"/>
        <v>0</v>
      </c>
      <c r="F61" t="str">
        <f t="shared" si="2"/>
        <v>--</v>
      </c>
      <c r="G61" t="s">
        <v>1619</v>
      </c>
      <c r="H61" t="str">
        <f t="shared" si="3"/>
        <v>--;-- bit;02420;;0</v>
      </c>
    </row>
    <row r="62" spans="1:8" x14ac:dyDescent="0.3">
      <c r="A62" s="297" t="str">
        <f t="shared" si="4"/>
        <v>-- bitte auswählen --</v>
      </c>
      <c r="B62" t="str">
        <f t="shared" si="5"/>
        <v>-- bit</v>
      </c>
      <c r="C62" s="239" t="s">
        <v>994</v>
      </c>
      <c r="D62" s="298">
        <f>Eingabeblatt!G82</f>
        <v>0</v>
      </c>
      <c r="E62">
        <f t="shared" si="6"/>
        <v>0</v>
      </c>
      <c r="F62" t="str">
        <f t="shared" si="2"/>
        <v>--</v>
      </c>
      <c r="G62" t="s">
        <v>1619</v>
      </c>
      <c r="H62" t="str">
        <f t="shared" si="3"/>
        <v>--;-- bit;02421;;0</v>
      </c>
    </row>
    <row r="63" spans="1:8" x14ac:dyDescent="0.3">
      <c r="A63" s="297" t="str">
        <f t="shared" si="4"/>
        <v>-- bitte auswählen --</v>
      </c>
      <c r="B63" t="str">
        <f t="shared" si="5"/>
        <v>-- bit</v>
      </c>
      <c r="C63" s="239" t="s">
        <v>1008</v>
      </c>
      <c r="D63" s="298">
        <f>Eingabeblatt!G86</f>
        <v>0</v>
      </c>
      <c r="E63">
        <f t="shared" si="6"/>
        <v>0</v>
      </c>
      <c r="F63" t="str">
        <f t="shared" si="2"/>
        <v>--</v>
      </c>
      <c r="G63" t="s">
        <v>1619</v>
      </c>
      <c r="H63" t="str">
        <f t="shared" si="3"/>
        <v>--;-- bit;03110;;0</v>
      </c>
    </row>
    <row r="64" spans="1:8" x14ac:dyDescent="0.3">
      <c r="A64" s="297" t="str">
        <f t="shared" si="4"/>
        <v>-- bitte auswählen --</v>
      </c>
      <c r="B64" t="str">
        <f t="shared" si="5"/>
        <v>-- bit</v>
      </c>
      <c r="C64" s="239" t="s">
        <v>1009</v>
      </c>
      <c r="D64" s="298">
        <f>Eingabeblatt!G87</f>
        <v>0</v>
      </c>
      <c r="E64">
        <f t="shared" si="6"/>
        <v>0</v>
      </c>
      <c r="F64" t="str">
        <f t="shared" si="2"/>
        <v>--</v>
      </c>
      <c r="G64" t="s">
        <v>1619</v>
      </c>
      <c r="H64" t="str">
        <f t="shared" si="3"/>
        <v>--;-- bit;03111;;0</v>
      </c>
    </row>
    <row r="65" spans="1:8" x14ac:dyDescent="0.3">
      <c r="A65" s="297" t="str">
        <f t="shared" si="4"/>
        <v>-- bitte auswählen --</v>
      </c>
      <c r="B65" t="str">
        <f t="shared" si="5"/>
        <v>-- bit</v>
      </c>
      <c r="C65" s="239" t="s">
        <v>1010</v>
      </c>
      <c r="D65" s="298">
        <f>Eingabeblatt!G88</f>
        <v>0</v>
      </c>
      <c r="E65">
        <f t="shared" si="6"/>
        <v>0</v>
      </c>
      <c r="F65" t="str">
        <f t="shared" si="2"/>
        <v>--</v>
      </c>
      <c r="G65" t="s">
        <v>1619</v>
      </c>
      <c r="H65" t="str">
        <f t="shared" si="3"/>
        <v>--;-- bit;03112;;0</v>
      </c>
    </row>
    <row r="66" spans="1:8" x14ac:dyDescent="0.3">
      <c r="A66" s="297" t="str">
        <f t="shared" si="4"/>
        <v>-- bitte auswählen --</v>
      </c>
      <c r="B66" t="str">
        <f t="shared" si="5"/>
        <v>-- bit</v>
      </c>
      <c r="C66" s="239" t="s">
        <v>1011</v>
      </c>
      <c r="D66" s="298">
        <f>Eingabeblatt!G89</f>
        <v>0</v>
      </c>
      <c r="E66">
        <f t="shared" si="6"/>
        <v>0</v>
      </c>
      <c r="F66" t="str">
        <f t="shared" si="2"/>
        <v>--</v>
      </c>
      <c r="G66" t="s">
        <v>1619</v>
      </c>
      <c r="H66" t="str">
        <f t="shared" si="3"/>
        <v>--;-- bit;03113;;0</v>
      </c>
    </row>
    <row r="67" spans="1:8" x14ac:dyDescent="0.3">
      <c r="A67" s="297" t="str">
        <f t="shared" si="4"/>
        <v>-- bitte auswählen --</v>
      </c>
      <c r="B67" t="str">
        <f t="shared" si="5"/>
        <v>-- bit</v>
      </c>
      <c r="C67" s="239" t="s">
        <v>1012</v>
      </c>
      <c r="D67" s="298">
        <f>Eingabeblatt!G90</f>
        <v>0</v>
      </c>
      <c r="E67">
        <f t="shared" si="6"/>
        <v>0</v>
      </c>
      <c r="F67" t="str">
        <f t="shared" ref="F67:F130" si="7">RIGHT(A66,2)</f>
        <v>--</v>
      </c>
      <c r="G67" t="s">
        <v>1619</v>
      </c>
      <c r="H67" t="str">
        <f t="shared" ref="H67:H130" si="8">F67&amp;G67&amp;B66&amp;G67&amp;C67&amp;G67&amp;G67&amp;E67</f>
        <v>--;-- bit;03114;;0</v>
      </c>
    </row>
    <row r="68" spans="1:8" x14ac:dyDescent="0.3">
      <c r="A68" s="297" t="str">
        <f t="shared" ref="A68:A131" si="9">A67</f>
        <v>-- bitte auswählen --</v>
      </c>
      <c r="B68" t="str">
        <f t="shared" ref="B68:B131" si="10">B67</f>
        <v>-- bit</v>
      </c>
      <c r="C68" s="239" t="s">
        <v>1013</v>
      </c>
      <c r="D68" s="298">
        <f>Eingabeblatt!G91</f>
        <v>0</v>
      </c>
      <c r="E68">
        <f t="shared" ref="E68:E131" si="11">ROUND(D68/1,0)</f>
        <v>0</v>
      </c>
      <c r="F68" t="str">
        <f t="shared" si="7"/>
        <v>--</v>
      </c>
      <c r="G68" t="s">
        <v>1619</v>
      </c>
      <c r="H68" t="str">
        <f t="shared" si="8"/>
        <v>--;-- bit;03115;;0</v>
      </c>
    </row>
    <row r="69" spans="1:8" x14ac:dyDescent="0.3">
      <c r="A69" s="297" t="str">
        <f t="shared" si="9"/>
        <v>-- bitte auswählen --</v>
      </c>
      <c r="B69" t="str">
        <f t="shared" si="10"/>
        <v>-- bit</v>
      </c>
      <c r="C69" s="239" t="s">
        <v>1014</v>
      </c>
      <c r="D69" s="298">
        <f>Eingabeblatt!G92</f>
        <v>0</v>
      </c>
      <c r="E69">
        <f t="shared" si="11"/>
        <v>0</v>
      </c>
      <c r="F69" t="str">
        <f t="shared" si="7"/>
        <v>--</v>
      </c>
      <c r="G69" t="s">
        <v>1619</v>
      </c>
      <c r="H69" t="str">
        <f t="shared" si="8"/>
        <v>--;-- bit;03116;;0</v>
      </c>
    </row>
    <row r="70" spans="1:8" x14ac:dyDescent="0.3">
      <c r="A70" s="297" t="str">
        <f t="shared" si="9"/>
        <v>-- bitte auswählen --</v>
      </c>
      <c r="B70" t="str">
        <f t="shared" si="10"/>
        <v>-- bit</v>
      </c>
      <c r="C70" s="239" t="s">
        <v>1015</v>
      </c>
      <c r="D70" s="298">
        <f>Eingabeblatt!G93</f>
        <v>0</v>
      </c>
      <c r="E70">
        <f t="shared" si="11"/>
        <v>0</v>
      </c>
      <c r="F70" t="str">
        <f t="shared" si="7"/>
        <v>--</v>
      </c>
      <c r="G70" t="s">
        <v>1619</v>
      </c>
      <c r="H70" t="str">
        <f t="shared" si="8"/>
        <v>--;-- bit;03117;;0</v>
      </c>
    </row>
    <row r="71" spans="1:8" x14ac:dyDescent="0.3">
      <c r="A71" s="297" t="str">
        <f t="shared" si="9"/>
        <v>-- bitte auswählen --</v>
      </c>
      <c r="B71" t="str">
        <f t="shared" si="10"/>
        <v>-- bit</v>
      </c>
      <c r="C71" s="239" t="s">
        <v>1016</v>
      </c>
      <c r="D71" s="298">
        <f>Eingabeblatt!G94</f>
        <v>0</v>
      </c>
      <c r="E71">
        <f t="shared" si="11"/>
        <v>0</v>
      </c>
      <c r="F71" t="str">
        <f t="shared" si="7"/>
        <v>--</v>
      </c>
      <c r="G71" t="s">
        <v>1619</v>
      </c>
      <c r="H71" t="str">
        <f t="shared" si="8"/>
        <v>--;-- bit;03118;;0</v>
      </c>
    </row>
    <row r="72" spans="1:8" x14ac:dyDescent="0.3">
      <c r="A72" s="297" t="str">
        <f t="shared" si="9"/>
        <v>-- bitte auswählen --</v>
      </c>
      <c r="B72" t="str">
        <f t="shared" si="10"/>
        <v>-- bit</v>
      </c>
      <c r="C72" s="239" t="s">
        <v>1017</v>
      </c>
      <c r="D72" s="298">
        <f>Eingabeblatt!G95</f>
        <v>0</v>
      </c>
      <c r="E72">
        <f t="shared" si="11"/>
        <v>0</v>
      </c>
      <c r="F72" t="str">
        <f t="shared" si="7"/>
        <v>--</v>
      </c>
      <c r="G72" t="s">
        <v>1619</v>
      </c>
      <c r="H72" t="str">
        <f t="shared" si="8"/>
        <v>--;-- bit;03119;;0</v>
      </c>
    </row>
    <row r="73" spans="1:8" x14ac:dyDescent="0.3">
      <c r="A73" s="297" t="str">
        <f t="shared" si="9"/>
        <v>-- bitte auswählen --</v>
      </c>
      <c r="B73" t="str">
        <f t="shared" si="10"/>
        <v>-- bit</v>
      </c>
      <c r="C73" s="239" t="s">
        <v>1018</v>
      </c>
      <c r="D73" s="298">
        <f>Eingabeblatt!G96</f>
        <v>0</v>
      </c>
      <c r="E73">
        <f t="shared" si="11"/>
        <v>0</v>
      </c>
      <c r="F73" t="str">
        <f t="shared" si="7"/>
        <v>--</v>
      </c>
      <c r="G73" t="s">
        <v>1619</v>
      </c>
      <c r="H73" t="str">
        <f t="shared" si="8"/>
        <v>--;-- bit;03120;;0</v>
      </c>
    </row>
    <row r="74" spans="1:8" x14ac:dyDescent="0.3">
      <c r="A74" s="297" t="str">
        <f t="shared" si="9"/>
        <v>-- bitte auswählen --</v>
      </c>
      <c r="B74" t="str">
        <f t="shared" si="10"/>
        <v>-- bit</v>
      </c>
      <c r="C74" s="239" t="s">
        <v>1019</v>
      </c>
      <c r="D74" s="298">
        <f>Eingabeblatt!G97</f>
        <v>0</v>
      </c>
      <c r="E74">
        <f t="shared" si="11"/>
        <v>0</v>
      </c>
      <c r="F74" t="str">
        <f t="shared" si="7"/>
        <v>--</v>
      </c>
      <c r="G74" t="s">
        <v>1619</v>
      </c>
      <c r="H74" t="str">
        <f t="shared" si="8"/>
        <v>--;-- bit;03121;;0</v>
      </c>
    </row>
    <row r="75" spans="1:8" x14ac:dyDescent="0.3">
      <c r="A75" s="297" t="str">
        <f t="shared" si="9"/>
        <v>-- bitte auswählen --</v>
      </c>
      <c r="B75" t="str">
        <f t="shared" si="10"/>
        <v>-- bit</v>
      </c>
      <c r="C75" s="239" t="s">
        <v>1028</v>
      </c>
      <c r="D75" s="298">
        <f>Eingabeblatt!G99</f>
        <v>0</v>
      </c>
      <c r="E75">
        <f t="shared" si="11"/>
        <v>0</v>
      </c>
      <c r="F75" t="str">
        <f t="shared" si="7"/>
        <v>--</v>
      </c>
      <c r="G75" t="s">
        <v>1619</v>
      </c>
      <c r="H75" t="str">
        <f t="shared" si="8"/>
        <v>--;-- bit;03210;;0</v>
      </c>
    </row>
    <row r="76" spans="1:8" x14ac:dyDescent="0.3">
      <c r="A76" s="297" t="str">
        <f t="shared" si="9"/>
        <v>-- bitte auswählen --</v>
      </c>
      <c r="B76" t="str">
        <f t="shared" si="10"/>
        <v>-- bit</v>
      </c>
      <c r="C76" s="239" t="s">
        <v>1029</v>
      </c>
      <c r="D76" s="298">
        <f>Eingabeblatt!G100</f>
        <v>0</v>
      </c>
      <c r="E76">
        <f t="shared" si="11"/>
        <v>0</v>
      </c>
      <c r="F76" t="str">
        <f t="shared" si="7"/>
        <v>--</v>
      </c>
      <c r="G76" t="s">
        <v>1619</v>
      </c>
      <c r="H76" t="str">
        <f t="shared" si="8"/>
        <v>--;-- bit;03211;;0</v>
      </c>
    </row>
    <row r="77" spans="1:8" x14ac:dyDescent="0.3">
      <c r="A77" s="297" t="str">
        <f t="shared" si="9"/>
        <v>-- bitte auswählen --</v>
      </c>
      <c r="B77" t="str">
        <f t="shared" si="10"/>
        <v>-- bit</v>
      </c>
      <c r="C77" s="239" t="s">
        <v>1030</v>
      </c>
      <c r="D77" s="298">
        <f>Eingabeblatt!G101</f>
        <v>0</v>
      </c>
      <c r="E77">
        <f t="shared" si="11"/>
        <v>0</v>
      </c>
      <c r="F77" t="str">
        <f t="shared" si="7"/>
        <v>--</v>
      </c>
      <c r="G77" t="s">
        <v>1619</v>
      </c>
      <c r="H77" t="str">
        <f t="shared" si="8"/>
        <v>--;-- bit;03212;;0</v>
      </c>
    </row>
    <row r="78" spans="1:8" x14ac:dyDescent="0.3">
      <c r="A78" s="297" t="str">
        <f t="shared" si="9"/>
        <v>-- bitte auswählen --</v>
      </c>
      <c r="B78" t="str">
        <f t="shared" si="10"/>
        <v>-- bit</v>
      </c>
      <c r="C78" s="239" t="s">
        <v>1031</v>
      </c>
      <c r="D78" s="298">
        <f>Eingabeblatt!G102</f>
        <v>0</v>
      </c>
      <c r="E78">
        <f t="shared" si="11"/>
        <v>0</v>
      </c>
      <c r="F78" t="str">
        <f t="shared" si="7"/>
        <v>--</v>
      </c>
      <c r="G78" t="s">
        <v>1619</v>
      </c>
      <c r="H78" t="str">
        <f t="shared" si="8"/>
        <v>--;-- bit;03213;;0</v>
      </c>
    </row>
    <row r="79" spans="1:8" x14ac:dyDescent="0.3">
      <c r="A79" s="297" t="str">
        <f t="shared" si="9"/>
        <v>-- bitte auswählen --</v>
      </c>
      <c r="B79" t="str">
        <f t="shared" si="10"/>
        <v>-- bit</v>
      </c>
      <c r="C79" s="239" t="s">
        <v>1032</v>
      </c>
      <c r="D79" s="298">
        <f>Eingabeblatt!G103</f>
        <v>0</v>
      </c>
      <c r="E79">
        <f t="shared" si="11"/>
        <v>0</v>
      </c>
      <c r="F79" t="str">
        <f t="shared" si="7"/>
        <v>--</v>
      </c>
      <c r="G79" t="s">
        <v>1619</v>
      </c>
      <c r="H79" t="str">
        <f t="shared" si="8"/>
        <v>--;-- bit;03214;;0</v>
      </c>
    </row>
    <row r="80" spans="1:8" x14ac:dyDescent="0.3">
      <c r="A80" s="297" t="str">
        <f t="shared" si="9"/>
        <v>-- bitte auswählen --</v>
      </c>
      <c r="B80" t="str">
        <f t="shared" si="10"/>
        <v>-- bit</v>
      </c>
      <c r="C80" s="239" t="s">
        <v>1033</v>
      </c>
      <c r="D80" s="298">
        <f>Eingabeblatt!G104</f>
        <v>0</v>
      </c>
      <c r="E80">
        <f t="shared" si="11"/>
        <v>0</v>
      </c>
      <c r="F80" t="str">
        <f t="shared" si="7"/>
        <v>--</v>
      </c>
      <c r="G80" t="s">
        <v>1619</v>
      </c>
      <c r="H80" t="str">
        <f t="shared" si="8"/>
        <v>--;-- bit;03215;;0</v>
      </c>
    </row>
    <row r="81" spans="1:8" x14ac:dyDescent="0.3">
      <c r="A81" s="297" t="str">
        <f t="shared" si="9"/>
        <v>-- bitte auswählen --</v>
      </c>
      <c r="B81" t="str">
        <f t="shared" si="10"/>
        <v>-- bit</v>
      </c>
      <c r="C81" s="239" t="s">
        <v>1034</v>
      </c>
      <c r="D81" s="298">
        <f>Eingabeblatt!G105</f>
        <v>0</v>
      </c>
      <c r="E81">
        <f t="shared" si="11"/>
        <v>0</v>
      </c>
      <c r="F81" t="str">
        <f t="shared" si="7"/>
        <v>--</v>
      </c>
      <c r="G81" t="s">
        <v>1619</v>
      </c>
      <c r="H81" t="str">
        <f t="shared" si="8"/>
        <v>--;-- bit;03216;;0</v>
      </c>
    </row>
    <row r="82" spans="1:8" x14ac:dyDescent="0.3">
      <c r="A82" s="297" t="str">
        <f t="shared" si="9"/>
        <v>-- bitte auswählen --</v>
      </c>
      <c r="B82" t="str">
        <f t="shared" si="10"/>
        <v>-- bit</v>
      </c>
      <c r="C82" s="239" t="s">
        <v>1035</v>
      </c>
      <c r="D82" s="298">
        <f>Eingabeblatt!G106</f>
        <v>0</v>
      </c>
      <c r="E82">
        <f t="shared" si="11"/>
        <v>0</v>
      </c>
      <c r="F82" t="str">
        <f t="shared" si="7"/>
        <v>--</v>
      </c>
      <c r="G82" t="s">
        <v>1619</v>
      </c>
      <c r="H82" t="str">
        <f t="shared" si="8"/>
        <v>--;-- bit;03217;;0</v>
      </c>
    </row>
    <row r="83" spans="1:8" x14ac:dyDescent="0.3">
      <c r="A83" s="297" t="str">
        <f t="shared" si="9"/>
        <v>-- bitte auswählen --</v>
      </c>
      <c r="B83" t="str">
        <f t="shared" si="10"/>
        <v>-- bit</v>
      </c>
      <c r="C83" s="239" t="s">
        <v>1036</v>
      </c>
      <c r="D83" s="298">
        <f>Eingabeblatt!G107</f>
        <v>0</v>
      </c>
      <c r="E83">
        <f t="shared" si="11"/>
        <v>0</v>
      </c>
      <c r="F83" t="str">
        <f t="shared" si="7"/>
        <v>--</v>
      </c>
      <c r="G83" t="s">
        <v>1619</v>
      </c>
      <c r="H83" t="str">
        <f t="shared" si="8"/>
        <v>--;-- bit;03218;;0</v>
      </c>
    </row>
    <row r="84" spans="1:8" x14ac:dyDescent="0.3">
      <c r="A84" s="297" t="str">
        <f t="shared" si="9"/>
        <v>-- bitte auswählen --</v>
      </c>
      <c r="B84" t="str">
        <f t="shared" si="10"/>
        <v>-- bit</v>
      </c>
      <c r="C84" s="239" t="s">
        <v>1037</v>
      </c>
      <c r="D84" s="298">
        <f>Eingabeblatt!G108</f>
        <v>0</v>
      </c>
      <c r="E84">
        <f t="shared" si="11"/>
        <v>0</v>
      </c>
      <c r="F84" t="str">
        <f t="shared" si="7"/>
        <v>--</v>
      </c>
      <c r="G84" t="s">
        <v>1619</v>
      </c>
      <c r="H84" t="str">
        <f t="shared" si="8"/>
        <v>--;-- bit;03219;;0</v>
      </c>
    </row>
    <row r="85" spans="1:8" x14ac:dyDescent="0.3">
      <c r="A85" s="297" t="str">
        <f t="shared" si="9"/>
        <v>-- bitte auswählen --</v>
      </c>
      <c r="B85" t="str">
        <f t="shared" si="10"/>
        <v>-- bit</v>
      </c>
      <c r="C85" s="239" t="s">
        <v>1038</v>
      </c>
      <c r="D85" s="298">
        <f>Eingabeblatt!G109</f>
        <v>0</v>
      </c>
      <c r="E85">
        <f t="shared" si="11"/>
        <v>0</v>
      </c>
      <c r="F85" t="str">
        <f t="shared" si="7"/>
        <v>--</v>
      </c>
      <c r="G85" t="s">
        <v>1619</v>
      </c>
      <c r="H85" t="str">
        <f t="shared" si="8"/>
        <v>--;-- bit;03220;;0</v>
      </c>
    </row>
    <row r="86" spans="1:8" x14ac:dyDescent="0.3">
      <c r="A86" s="297" t="str">
        <f t="shared" si="9"/>
        <v>-- bitte auswählen --</v>
      </c>
      <c r="B86" t="str">
        <f t="shared" si="10"/>
        <v>-- bit</v>
      </c>
      <c r="C86" s="239" t="s">
        <v>1039</v>
      </c>
      <c r="D86" s="298">
        <f>Eingabeblatt!G110</f>
        <v>0</v>
      </c>
      <c r="E86">
        <f t="shared" si="11"/>
        <v>0</v>
      </c>
      <c r="F86" t="str">
        <f t="shared" si="7"/>
        <v>--</v>
      </c>
      <c r="G86" t="s">
        <v>1619</v>
      </c>
      <c r="H86" t="str">
        <f t="shared" si="8"/>
        <v>--;-- bit;03221;;0</v>
      </c>
    </row>
    <row r="87" spans="1:8" x14ac:dyDescent="0.3">
      <c r="A87" s="297" t="str">
        <f t="shared" si="9"/>
        <v>-- bitte auswählen --</v>
      </c>
      <c r="B87" t="str">
        <f t="shared" si="10"/>
        <v>-- bit</v>
      </c>
      <c r="C87" s="239" t="s">
        <v>1040</v>
      </c>
      <c r="D87" s="298">
        <f>Eingabeblatt!G112</f>
        <v>0</v>
      </c>
      <c r="E87">
        <f t="shared" si="11"/>
        <v>0</v>
      </c>
      <c r="F87" t="str">
        <f t="shared" si="7"/>
        <v>--</v>
      </c>
      <c r="G87" t="s">
        <v>1619</v>
      </c>
      <c r="H87" t="str">
        <f t="shared" si="8"/>
        <v>--;-- bit;03310;;0</v>
      </c>
    </row>
    <row r="88" spans="1:8" x14ac:dyDescent="0.3">
      <c r="A88" s="297" t="str">
        <f t="shared" si="9"/>
        <v>-- bitte auswählen --</v>
      </c>
      <c r="B88" t="str">
        <f t="shared" si="10"/>
        <v>-- bit</v>
      </c>
      <c r="C88" s="239" t="s">
        <v>1041</v>
      </c>
      <c r="D88" s="298">
        <f>Eingabeblatt!G113</f>
        <v>0</v>
      </c>
      <c r="E88">
        <f t="shared" si="11"/>
        <v>0</v>
      </c>
      <c r="F88" t="str">
        <f t="shared" si="7"/>
        <v>--</v>
      </c>
      <c r="G88" t="s">
        <v>1619</v>
      </c>
      <c r="H88" t="str">
        <f t="shared" si="8"/>
        <v>--;-- bit;03311;;0</v>
      </c>
    </row>
    <row r="89" spans="1:8" x14ac:dyDescent="0.3">
      <c r="A89" s="297" t="str">
        <f t="shared" si="9"/>
        <v>-- bitte auswählen --</v>
      </c>
      <c r="B89" t="str">
        <f t="shared" si="10"/>
        <v>-- bit</v>
      </c>
      <c r="C89" s="239" t="s">
        <v>1042</v>
      </c>
      <c r="D89" s="298">
        <f>Eingabeblatt!G114</f>
        <v>0</v>
      </c>
      <c r="E89">
        <f t="shared" si="11"/>
        <v>0</v>
      </c>
      <c r="F89" t="str">
        <f t="shared" si="7"/>
        <v>--</v>
      </c>
      <c r="G89" t="s">
        <v>1619</v>
      </c>
      <c r="H89" t="str">
        <f t="shared" si="8"/>
        <v>--;-- bit;03312;;0</v>
      </c>
    </row>
    <row r="90" spans="1:8" x14ac:dyDescent="0.3">
      <c r="A90" s="297" t="str">
        <f t="shared" si="9"/>
        <v>-- bitte auswählen --</v>
      </c>
      <c r="B90" t="str">
        <f t="shared" si="10"/>
        <v>-- bit</v>
      </c>
      <c r="C90" s="239" t="s">
        <v>1043</v>
      </c>
      <c r="D90" s="298">
        <f>Eingabeblatt!G115</f>
        <v>0</v>
      </c>
      <c r="E90">
        <f t="shared" si="11"/>
        <v>0</v>
      </c>
      <c r="F90" t="str">
        <f t="shared" si="7"/>
        <v>--</v>
      </c>
      <c r="G90" t="s">
        <v>1619</v>
      </c>
      <c r="H90" t="str">
        <f t="shared" si="8"/>
        <v>--;-- bit;03313;;0</v>
      </c>
    </row>
    <row r="91" spans="1:8" x14ac:dyDescent="0.3">
      <c r="A91" s="297" t="str">
        <f t="shared" si="9"/>
        <v>-- bitte auswählen --</v>
      </c>
      <c r="B91" t="str">
        <f t="shared" si="10"/>
        <v>-- bit</v>
      </c>
      <c r="C91" s="239" t="s">
        <v>1044</v>
      </c>
      <c r="D91" s="298">
        <f>Eingabeblatt!G116</f>
        <v>0</v>
      </c>
      <c r="E91">
        <f t="shared" si="11"/>
        <v>0</v>
      </c>
      <c r="F91" t="str">
        <f t="shared" si="7"/>
        <v>--</v>
      </c>
      <c r="G91" t="s">
        <v>1619</v>
      </c>
      <c r="H91" t="str">
        <f t="shared" si="8"/>
        <v>--;-- bit;03314;;0</v>
      </c>
    </row>
    <row r="92" spans="1:8" x14ac:dyDescent="0.3">
      <c r="A92" s="297" t="str">
        <f t="shared" si="9"/>
        <v>-- bitte auswählen --</v>
      </c>
      <c r="B92" t="str">
        <f t="shared" si="10"/>
        <v>-- bit</v>
      </c>
      <c r="C92" s="239" t="s">
        <v>1045</v>
      </c>
      <c r="D92" s="298">
        <f>Eingabeblatt!G117</f>
        <v>0</v>
      </c>
      <c r="E92">
        <f t="shared" si="11"/>
        <v>0</v>
      </c>
      <c r="F92" t="str">
        <f t="shared" si="7"/>
        <v>--</v>
      </c>
      <c r="G92" t="s">
        <v>1619</v>
      </c>
      <c r="H92" t="str">
        <f t="shared" si="8"/>
        <v>--;-- bit;03315;;0</v>
      </c>
    </row>
    <row r="93" spans="1:8" x14ac:dyDescent="0.3">
      <c r="A93" s="297" t="str">
        <f t="shared" si="9"/>
        <v>-- bitte auswählen --</v>
      </c>
      <c r="B93" t="str">
        <f t="shared" si="10"/>
        <v>-- bit</v>
      </c>
      <c r="C93" s="239" t="s">
        <v>1046</v>
      </c>
      <c r="D93" s="298">
        <f>Eingabeblatt!G118</f>
        <v>0</v>
      </c>
      <c r="E93">
        <f t="shared" si="11"/>
        <v>0</v>
      </c>
      <c r="F93" t="str">
        <f t="shared" si="7"/>
        <v>--</v>
      </c>
      <c r="G93" t="s">
        <v>1619</v>
      </c>
      <c r="H93" t="str">
        <f t="shared" si="8"/>
        <v>--;-- bit;03316;;0</v>
      </c>
    </row>
    <row r="94" spans="1:8" x14ac:dyDescent="0.3">
      <c r="A94" s="297" t="str">
        <f t="shared" si="9"/>
        <v>-- bitte auswählen --</v>
      </c>
      <c r="B94" t="str">
        <f t="shared" si="10"/>
        <v>-- bit</v>
      </c>
      <c r="C94" s="239" t="s">
        <v>1047</v>
      </c>
      <c r="D94" s="298">
        <f>Eingabeblatt!G119</f>
        <v>0</v>
      </c>
      <c r="E94">
        <f t="shared" si="11"/>
        <v>0</v>
      </c>
      <c r="F94" t="str">
        <f t="shared" si="7"/>
        <v>--</v>
      </c>
      <c r="G94" t="s">
        <v>1619</v>
      </c>
      <c r="H94" t="str">
        <f t="shared" si="8"/>
        <v>--;-- bit;03317;;0</v>
      </c>
    </row>
    <row r="95" spans="1:8" x14ac:dyDescent="0.3">
      <c r="A95" s="297" t="str">
        <f t="shared" si="9"/>
        <v>-- bitte auswählen --</v>
      </c>
      <c r="B95" t="str">
        <f t="shared" si="10"/>
        <v>-- bit</v>
      </c>
      <c r="C95" s="239" t="s">
        <v>1048</v>
      </c>
      <c r="D95" s="298">
        <f>Eingabeblatt!G120</f>
        <v>0</v>
      </c>
      <c r="E95">
        <f t="shared" si="11"/>
        <v>0</v>
      </c>
      <c r="F95" t="str">
        <f t="shared" si="7"/>
        <v>--</v>
      </c>
      <c r="G95" t="s">
        <v>1619</v>
      </c>
      <c r="H95" t="str">
        <f t="shared" si="8"/>
        <v>--;-- bit;03318;;0</v>
      </c>
    </row>
    <row r="96" spans="1:8" x14ac:dyDescent="0.3">
      <c r="A96" s="297" t="str">
        <f t="shared" si="9"/>
        <v>-- bitte auswählen --</v>
      </c>
      <c r="B96" t="str">
        <f t="shared" si="10"/>
        <v>-- bit</v>
      </c>
      <c r="C96" s="239" t="s">
        <v>1049</v>
      </c>
      <c r="D96" s="298">
        <f>Eingabeblatt!G121</f>
        <v>0</v>
      </c>
      <c r="E96">
        <f t="shared" si="11"/>
        <v>0</v>
      </c>
      <c r="F96" t="str">
        <f t="shared" si="7"/>
        <v>--</v>
      </c>
      <c r="G96" t="s">
        <v>1619</v>
      </c>
      <c r="H96" t="str">
        <f t="shared" si="8"/>
        <v>--;-- bit;03319;;0</v>
      </c>
    </row>
    <row r="97" spans="1:8" x14ac:dyDescent="0.3">
      <c r="A97" s="297" t="str">
        <f t="shared" si="9"/>
        <v>-- bitte auswählen --</v>
      </c>
      <c r="B97" t="str">
        <f t="shared" si="10"/>
        <v>-- bit</v>
      </c>
      <c r="C97" s="239" t="s">
        <v>1050</v>
      </c>
      <c r="D97" s="298">
        <f>Eingabeblatt!G122</f>
        <v>0</v>
      </c>
      <c r="E97">
        <f t="shared" si="11"/>
        <v>0</v>
      </c>
      <c r="F97" t="str">
        <f t="shared" si="7"/>
        <v>--</v>
      </c>
      <c r="G97" t="s">
        <v>1619</v>
      </c>
      <c r="H97" t="str">
        <f t="shared" si="8"/>
        <v>--;-- bit;03320;;0</v>
      </c>
    </row>
    <row r="98" spans="1:8" x14ac:dyDescent="0.3">
      <c r="A98" s="297" t="str">
        <f t="shared" si="9"/>
        <v>-- bitte auswählen --</v>
      </c>
      <c r="B98" t="str">
        <f t="shared" si="10"/>
        <v>-- bit</v>
      </c>
      <c r="C98" s="239" t="s">
        <v>1051</v>
      </c>
      <c r="D98" s="298">
        <f>Eingabeblatt!G123</f>
        <v>0</v>
      </c>
      <c r="E98">
        <f t="shared" si="11"/>
        <v>0</v>
      </c>
      <c r="F98" t="str">
        <f t="shared" si="7"/>
        <v>--</v>
      </c>
      <c r="G98" t="s">
        <v>1619</v>
      </c>
      <c r="H98" t="str">
        <f t="shared" si="8"/>
        <v>--;-- bit;03321;;0</v>
      </c>
    </row>
    <row r="99" spans="1:8" x14ac:dyDescent="0.3">
      <c r="A99" s="297" t="str">
        <f t="shared" si="9"/>
        <v>-- bitte auswählen --</v>
      </c>
      <c r="B99" t="str">
        <f t="shared" si="10"/>
        <v>-- bit</v>
      </c>
      <c r="C99" s="239" t="s">
        <v>1060</v>
      </c>
      <c r="D99" s="298">
        <f>Eingabeblatt!G125</f>
        <v>0</v>
      </c>
      <c r="E99">
        <f t="shared" si="11"/>
        <v>0</v>
      </c>
      <c r="F99" t="str">
        <f t="shared" si="7"/>
        <v>--</v>
      </c>
      <c r="G99" t="s">
        <v>1619</v>
      </c>
      <c r="H99" t="str">
        <f t="shared" si="8"/>
        <v>--;-- bit;03910;;0</v>
      </c>
    </row>
    <row r="100" spans="1:8" x14ac:dyDescent="0.3">
      <c r="A100" s="297" t="str">
        <f t="shared" si="9"/>
        <v>-- bitte auswählen --</v>
      </c>
      <c r="B100" t="str">
        <f t="shared" si="10"/>
        <v>-- bit</v>
      </c>
      <c r="C100" s="239" t="s">
        <v>1061</v>
      </c>
      <c r="D100" s="298">
        <f>Eingabeblatt!G126</f>
        <v>0</v>
      </c>
      <c r="E100">
        <f t="shared" si="11"/>
        <v>0</v>
      </c>
      <c r="F100" t="str">
        <f t="shared" si="7"/>
        <v>--</v>
      </c>
      <c r="G100" t="s">
        <v>1619</v>
      </c>
      <c r="H100" t="str">
        <f t="shared" si="8"/>
        <v>--;-- bit;03911;;0</v>
      </c>
    </row>
    <row r="101" spans="1:8" x14ac:dyDescent="0.3">
      <c r="A101" s="297" t="str">
        <f t="shared" si="9"/>
        <v>-- bitte auswählen --</v>
      </c>
      <c r="B101" t="str">
        <f t="shared" si="10"/>
        <v>-- bit</v>
      </c>
      <c r="C101" s="239" t="s">
        <v>1062</v>
      </c>
      <c r="D101" s="298">
        <f>Eingabeblatt!G127</f>
        <v>0</v>
      </c>
      <c r="E101">
        <f t="shared" si="11"/>
        <v>0</v>
      </c>
      <c r="F101" t="str">
        <f t="shared" si="7"/>
        <v>--</v>
      </c>
      <c r="G101" t="s">
        <v>1619</v>
      </c>
      <c r="H101" t="str">
        <f t="shared" si="8"/>
        <v>--;-- bit;03912;;0</v>
      </c>
    </row>
    <row r="102" spans="1:8" x14ac:dyDescent="0.3">
      <c r="A102" s="297" t="str">
        <f t="shared" si="9"/>
        <v>-- bitte auswählen --</v>
      </c>
      <c r="B102" t="str">
        <f t="shared" si="10"/>
        <v>-- bit</v>
      </c>
      <c r="C102" s="239" t="s">
        <v>1063</v>
      </c>
      <c r="D102" s="298">
        <f>Eingabeblatt!G128</f>
        <v>0</v>
      </c>
      <c r="E102">
        <f t="shared" si="11"/>
        <v>0</v>
      </c>
      <c r="F102" t="str">
        <f t="shared" si="7"/>
        <v>--</v>
      </c>
      <c r="G102" t="s">
        <v>1619</v>
      </c>
      <c r="H102" t="str">
        <f t="shared" si="8"/>
        <v>--;-- bit;03913;;0</v>
      </c>
    </row>
    <row r="103" spans="1:8" x14ac:dyDescent="0.3">
      <c r="A103" s="297" t="str">
        <f t="shared" si="9"/>
        <v>-- bitte auswählen --</v>
      </c>
      <c r="B103" t="str">
        <f t="shared" si="10"/>
        <v>-- bit</v>
      </c>
      <c r="C103" s="239" t="s">
        <v>1064</v>
      </c>
      <c r="D103" s="298">
        <f>Eingabeblatt!G129</f>
        <v>0</v>
      </c>
      <c r="E103">
        <f t="shared" si="11"/>
        <v>0</v>
      </c>
      <c r="F103" t="str">
        <f t="shared" si="7"/>
        <v>--</v>
      </c>
      <c r="G103" t="s">
        <v>1619</v>
      </c>
      <c r="H103" t="str">
        <f t="shared" si="8"/>
        <v>--;-- bit;03914;;0</v>
      </c>
    </row>
    <row r="104" spans="1:8" x14ac:dyDescent="0.3">
      <c r="A104" s="297" t="str">
        <f t="shared" si="9"/>
        <v>-- bitte auswählen --</v>
      </c>
      <c r="B104" t="str">
        <f t="shared" si="10"/>
        <v>-- bit</v>
      </c>
      <c r="C104" s="239" t="s">
        <v>1065</v>
      </c>
      <c r="D104" s="298">
        <f>Eingabeblatt!G130</f>
        <v>0</v>
      </c>
      <c r="E104">
        <f t="shared" si="11"/>
        <v>0</v>
      </c>
      <c r="F104" t="str">
        <f t="shared" si="7"/>
        <v>--</v>
      </c>
      <c r="G104" t="s">
        <v>1619</v>
      </c>
      <c r="H104" t="str">
        <f t="shared" si="8"/>
        <v>--;-- bit;03915;;0</v>
      </c>
    </row>
    <row r="105" spans="1:8" x14ac:dyDescent="0.3">
      <c r="A105" s="297" t="str">
        <f t="shared" si="9"/>
        <v>-- bitte auswählen --</v>
      </c>
      <c r="B105" t="str">
        <f t="shared" si="10"/>
        <v>-- bit</v>
      </c>
      <c r="C105" s="239" t="s">
        <v>1066</v>
      </c>
      <c r="D105" s="298">
        <f>Eingabeblatt!G131</f>
        <v>0</v>
      </c>
      <c r="E105">
        <f t="shared" si="11"/>
        <v>0</v>
      </c>
      <c r="F105" t="str">
        <f t="shared" si="7"/>
        <v>--</v>
      </c>
      <c r="G105" t="s">
        <v>1619</v>
      </c>
      <c r="H105" t="str">
        <f t="shared" si="8"/>
        <v>--;-- bit;03916;;0</v>
      </c>
    </row>
    <row r="106" spans="1:8" x14ac:dyDescent="0.3">
      <c r="A106" s="297" t="str">
        <f t="shared" si="9"/>
        <v>-- bitte auswählen --</v>
      </c>
      <c r="B106" t="str">
        <f t="shared" si="10"/>
        <v>-- bit</v>
      </c>
      <c r="C106" s="239" t="s">
        <v>1067</v>
      </c>
      <c r="D106" s="298">
        <f>Eingabeblatt!G132</f>
        <v>0</v>
      </c>
      <c r="E106">
        <f t="shared" si="11"/>
        <v>0</v>
      </c>
      <c r="F106" t="str">
        <f t="shared" si="7"/>
        <v>--</v>
      </c>
      <c r="G106" t="s">
        <v>1619</v>
      </c>
      <c r="H106" t="str">
        <f t="shared" si="8"/>
        <v>--;-- bit;03917;;0</v>
      </c>
    </row>
    <row r="107" spans="1:8" x14ac:dyDescent="0.3">
      <c r="A107" s="297" t="str">
        <f t="shared" si="9"/>
        <v>-- bitte auswählen --</v>
      </c>
      <c r="B107" t="str">
        <f t="shared" si="10"/>
        <v>-- bit</v>
      </c>
      <c r="C107" s="239" t="s">
        <v>1068</v>
      </c>
      <c r="D107" s="298">
        <f>Eingabeblatt!G133</f>
        <v>0</v>
      </c>
      <c r="E107">
        <f t="shared" si="11"/>
        <v>0</v>
      </c>
      <c r="F107" t="str">
        <f t="shared" si="7"/>
        <v>--</v>
      </c>
      <c r="G107" t="s">
        <v>1619</v>
      </c>
      <c r="H107" t="str">
        <f t="shared" si="8"/>
        <v>--;-- bit;03918;;0</v>
      </c>
    </row>
    <row r="108" spans="1:8" x14ac:dyDescent="0.3">
      <c r="A108" s="297" t="str">
        <f t="shared" si="9"/>
        <v>-- bitte auswählen --</v>
      </c>
      <c r="B108" t="str">
        <f t="shared" si="10"/>
        <v>-- bit</v>
      </c>
      <c r="C108" s="239" t="s">
        <v>1069</v>
      </c>
      <c r="D108" s="298">
        <f>Eingabeblatt!G134</f>
        <v>0</v>
      </c>
      <c r="E108">
        <f t="shared" si="11"/>
        <v>0</v>
      </c>
      <c r="F108" t="str">
        <f t="shared" si="7"/>
        <v>--</v>
      </c>
      <c r="G108" t="s">
        <v>1619</v>
      </c>
      <c r="H108" t="str">
        <f t="shared" si="8"/>
        <v>--;-- bit;03919;;0</v>
      </c>
    </row>
    <row r="109" spans="1:8" x14ac:dyDescent="0.3">
      <c r="A109" s="297" t="str">
        <f t="shared" si="9"/>
        <v>-- bitte auswählen --</v>
      </c>
      <c r="B109" t="str">
        <f t="shared" si="10"/>
        <v>-- bit</v>
      </c>
      <c r="C109" s="239" t="s">
        <v>1070</v>
      </c>
      <c r="D109" s="298">
        <f>Eingabeblatt!G135</f>
        <v>0</v>
      </c>
      <c r="E109">
        <f t="shared" si="11"/>
        <v>0</v>
      </c>
      <c r="F109" t="str">
        <f t="shared" si="7"/>
        <v>--</v>
      </c>
      <c r="G109" t="s">
        <v>1619</v>
      </c>
      <c r="H109" t="str">
        <f t="shared" si="8"/>
        <v>--;-- bit;03920;;0</v>
      </c>
    </row>
    <row r="110" spans="1:8" x14ac:dyDescent="0.3">
      <c r="A110" s="297" t="str">
        <f t="shared" si="9"/>
        <v>-- bitte auswählen --</v>
      </c>
      <c r="B110" t="str">
        <f t="shared" si="10"/>
        <v>-- bit</v>
      </c>
      <c r="C110" s="239" t="s">
        <v>1071</v>
      </c>
      <c r="D110" s="298">
        <f>Eingabeblatt!G136</f>
        <v>0</v>
      </c>
      <c r="E110">
        <f t="shared" si="11"/>
        <v>0</v>
      </c>
      <c r="F110" t="str">
        <f t="shared" si="7"/>
        <v>--</v>
      </c>
      <c r="G110" t="s">
        <v>1619</v>
      </c>
      <c r="H110" t="str">
        <f t="shared" si="8"/>
        <v>--;-- bit;03921;;0</v>
      </c>
    </row>
    <row r="111" spans="1:8" x14ac:dyDescent="0.3">
      <c r="A111" s="297" t="str">
        <f t="shared" si="9"/>
        <v>-- bitte auswählen --</v>
      </c>
      <c r="B111" t="str">
        <f t="shared" si="10"/>
        <v>-- bit</v>
      </c>
      <c r="C111" s="239" t="s">
        <v>1081</v>
      </c>
      <c r="D111" s="298">
        <f>Eingabeblatt!G140</f>
        <v>0</v>
      </c>
      <c r="E111">
        <f t="shared" si="11"/>
        <v>0</v>
      </c>
      <c r="F111" t="str">
        <f t="shared" si="7"/>
        <v>--</v>
      </c>
      <c r="G111" t="s">
        <v>1619</v>
      </c>
      <c r="H111" t="str">
        <f t="shared" si="8"/>
        <v>--;-- bit;04110;;0</v>
      </c>
    </row>
    <row r="112" spans="1:8" x14ac:dyDescent="0.3">
      <c r="A112" s="297" t="str">
        <f t="shared" si="9"/>
        <v>-- bitte auswählen --</v>
      </c>
      <c r="B112" t="str">
        <f t="shared" si="10"/>
        <v>-- bit</v>
      </c>
      <c r="C112" s="239" t="s">
        <v>1082</v>
      </c>
      <c r="D112" s="298">
        <f>Eingabeblatt!G141</f>
        <v>0</v>
      </c>
      <c r="E112">
        <f t="shared" si="11"/>
        <v>0</v>
      </c>
      <c r="F112" t="str">
        <f t="shared" si="7"/>
        <v>--</v>
      </c>
      <c r="G112" t="s">
        <v>1619</v>
      </c>
      <c r="H112" t="str">
        <f t="shared" si="8"/>
        <v>--;-- bit;04111;;0</v>
      </c>
    </row>
    <row r="113" spans="1:8" x14ac:dyDescent="0.3">
      <c r="A113" s="297" t="str">
        <f t="shared" si="9"/>
        <v>-- bitte auswählen --</v>
      </c>
      <c r="B113" t="str">
        <f t="shared" si="10"/>
        <v>-- bit</v>
      </c>
      <c r="C113" s="239" t="s">
        <v>1083</v>
      </c>
      <c r="D113" s="298">
        <f>Eingabeblatt!G142</f>
        <v>0</v>
      </c>
      <c r="E113">
        <f t="shared" si="11"/>
        <v>0</v>
      </c>
      <c r="F113" t="str">
        <f t="shared" si="7"/>
        <v>--</v>
      </c>
      <c r="G113" t="s">
        <v>1619</v>
      </c>
      <c r="H113" t="str">
        <f t="shared" si="8"/>
        <v>--;-- bit;04112;;0</v>
      </c>
    </row>
    <row r="114" spans="1:8" x14ac:dyDescent="0.3">
      <c r="A114" s="297" t="str">
        <f t="shared" si="9"/>
        <v>-- bitte auswählen --</v>
      </c>
      <c r="B114" t="str">
        <f t="shared" si="10"/>
        <v>-- bit</v>
      </c>
      <c r="C114" s="239" t="s">
        <v>1084</v>
      </c>
      <c r="D114" s="298">
        <f>Eingabeblatt!G143</f>
        <v>0</v>
      </c>
      <c r="E114">
        <f t="shared" si="11"/>
        <v>0</v>
      </c>
      <c r="F114" t="str">
        <f t="shared" si="7"/>
        <v>--</v>
      </c>
      <c r="G114" t="s">
        <v>1619</v>
      </c>
      <c r="H114" t="str">
        <f t="shared" si="8"/>
        <v>--;-- bit;04113;;0</v>
      </c>
    </row>
    <row r="115" spans="1:8" x14ac:dyDescent="0.3">
      <c r="A115" s="297" t="str">
        <f t="shared" si="9"/>
        <v>-- bitte auswählen --</v>
      </c>
      <c r="B115" t="str">
        <f t="shared" si="10"/>
        <v>-- bit</v>
      </c>
      <c r="C115" s="239" t="s">
        <v>1085</v>
      </c>
      <c r="D115" s="298">
        <f>Eingabeblatt!G144</f>
        <v>0</v>
      </c>
      <c r="E115">
        <f t="shared" si="11"/>
        <v>0</v>
      </c>
      <c r="F115" t="str">
        <f t="shared" si="7"/>
        <v>--</v>
      </c>
      <c r="G115" t="s">
        <v>1619</v>
      </c>
      <c r="H115" t="str">
        <f t="shared" si="8"/>
        <v>--;-- bit;04114;;0</v>
      </c>
    </row>
    <row r="116" spans="1:8" x14ac:dyDescent="0.3">
      <c r="A116" s="297" t="str">
        <f t="shared" si="9"/>
        <v>-- bitte auswählen --</v>
      </c>
      <c r="B116" t="str">
        <f t="shared" si="10"/>
        <v>-- bit</v>
      </c>
      <c r="C116" s="239" t="s">
        <v>1086</v>
      </c>
      <c r="D116" s="298">
        <f>Eingabeblatt!G145</f>
        <v>0</v>
      </c>
      <c r="E116">
        <f t="shared" si="11"/>
        <v>0</v>
      </c>
      <c r="F116" t="str">
        <f t="shared" si="7"/>
        <v>--</v>
      </c>
      <c r="G116" t="s">
        <v>1619</v>
      </c>
      <c r="H116" t="str">
        <f t="shared" si="8"/>
        <v>--;-- bit;04115;;0</v>
      </c>
    </row>
    <row r="117" spans="1:8" x14ac:dyDescent="0.3">
      <c r="A117" s="297" t="str">
        <f t="shared" si="9"/>
        <v>-- bitte auswählen --</v>
      </c>
      <c r="B117" t="str">
        <f t="shared" si="10"/>
        <v>-- bit</v>
      </c>
      <c r="C117" s="239" t="s">
        <v>1087</v>
      </c>
      <c r="D117" s="298">
        <f>Eingabeblatt!G146</f>
        <v>0</v>
      </c>
      <c r="E117">
        <f t="shared" si="11"/>
        <v>0</v>
      </c>
      <c r="F117" t="str">
        <f t="shared" si="7"/>
        <v>--</v>
      </c>
      <c r="G117" t="s">
        <v>1619</v>
      </c>
      <c r="H117" t="str">
        <f t="shared" si="8"/>
        <v>--;-- bit;04116;;0</v>
      </c>
    </row>
    <row r="118" spans="1:8" x14ac:dyDescent="0.3">
      <c r="A118" s="297" t="str">
        <f t="shared" si="9"/>
        <v>-- bitte auswählen --</v>
      </c>
      <c r="B118" t="str">
        <f t="shared" si="10"/>
        <v>-- bit</v>
      </c>
      <c r="C118" s="239" t="s">
        <v>1088</v>
      </c>
      <c r="D118" s="298">
        <f>Eingabeblatt!G147</f>
        <v>0</v>
      </c>
      <c r="E118">
        <f t="shared" si="11"/>
        <v>0</v>
      </c>
      <c r="F118" t="str">
        <f t="shared" si="7"/>
        <v>--</v>
      </c>
      <c r="G118" t="s">
        <v>1619</v>
      </c>
      <c r="H118" t="str">
        <f t="shared" si="8"/>
        <v>--;-- bit;04117;;0</v>
      </c>
    </row>
    <row r="119" spans="1:8" x14ac:dyDescent="0.3">
      <c r="A119" s="297" t="str">
        <f t="shared" si="9"/>
        <v>-- bitte auswählen --</v>
      </c>
      <c r="B119" t="str">
        <f t="shared" si="10"/>
        <v>-- bit</v>
      </c>
      <c r="C119" s="239" t="s">
        <v>1089</v>
      </c>
      <c r="D119" s="298">
        <f>Eingabeblatt!G148</f>
        <v>0</v>
      </c>
      <c r="E119">
        <f t="shared" si="11"/>
        <v>0</v>
      </c>
      <c r="F119" t="str">
        <f t="shared" si="7"/>
        <v>--</v>
      </c>
      <c r="G119" t="s">
        <v>1619</v>
      </c>
      <c r="H119" t="str">
        <f t="shared" si="8"/>
        <v>--;-- bit;04118;;0</v>
      </c>
    </row>
    <row r="120" spans="1:8" x14ac:dyDescent="0.3">
      <c r="A120" s="297" t="str">
        <f t="shared" si="9"/>
        <v>-- bitte auswählen --</v>
      </c>
      <c r="B120" t="str">
        <f t="shared" si="10"/>
        <v>-- bit</v>
      </c>
      <c r="C120" s="239" t="s">
        <v>1090</v>
      </c>
      <c r="D120" s="298">
        <f>Eingabeblatt!G149</f>
        <v>0</v>
      </c>
      <c r="E120">
        <f t="shared" si="11"/>
        <v>0</v>
      </c>
      <c r="F120" t="str">
        <f t="shared" si="7"/>
        <v>--</v>
      </c>
      <c r="G120" t="s">
        <v>1619</v>
      </c>
      <c r="H120" t="str">
        <f t="shared" si="8"/>
        <v>--;-- bit;04119;;0</v>
      </c>
    </row>
    <row r="121" spans="1:8" x14ac:dyDescent="0.3">
      <c r="A121" s="297" t="str">
        <f t="shared" si="9"/>
        <v>-- bitte auswählen --</v>
      </c>
      <c r="B121" t="str">
        <f t="shared" si="10"/>
        <v>-- bit</v>
      </c>
      <c r="C121" s="239" t="s">
        <v>1091</v>
      </c>
      <c r="D121" s="298">
        <f>Eingabeblatt!G150</f>
        <v>0</v>
      </c>
      <c r="E121">
        <f t="shared" si="11"/>
        <v>0</v>
      </c>
      <c r="F121" t="str">
        <f t="shared" si="7"/>
        <v>--</v>
      </c>
      <c r="G121" t="s">
        <v>1619</v>
      </c>
      <c r="H121" t="str">
        <f t="shared" si="8"/>
        <v>--;-- bit;04120;;0</v>
      </c>
    </row>
    <row r="122" spans="1:8" x14ac:dyDescent="0.3">
      <c r="A122" s="297" t="str">
        <f t="shared" si="9"/>
        <v>-- bitte auswählen --</v>
      </c>
      <c r="B122" t="str">
        <f t="shared" si="10"/>
        <v>-- bit</v>
      </c>
      <c r="C122" s="239" t="s">
        <v>1092</v>
      </c>
      <c r="D122" s="298">
        <f>Eingabeblatt!G151</f>
        <v>0</v>
      </c>
      <c r="E122">
        <f t="shared" si="11"/>
        <v>0</v>
      </c>
      <c r="F122" t="str">
        <f t="shared" si="7"/>
        <v>--</v>
      </c>
      <c r="G122" t="s">
        <v>1619</v>
      </c>
      <c r="H122" t="str">
        <f t="shared" si="8"/>
        <v>--;-- bit;04121;;0</v>
      </c>
    </row>
    <row r="123" spans="1:8" x14ac:dyDescent="0.3">
      <c r="A123" s="297" t="str">
        <f t="shared" si="9"/>
        <v>-- bitte auswählen --</v>
      </c>
      <c r="B123" t="str">
        <f t="shared" si="10"/>
        <v>-- bit</v>
      </c>
      <c r="C123" s="239" t="s">
        <v>1093</v>
      </c>
      <c r="D123" s="298">
        <f>Eingabeblatt!G153</f>
        <v>0</v>
      </c>
      <c r="E123">
        <f t="shared" si="11"/>
        <v>0</v>
      </c>
      <c r="F123" t="str">
        <f t="shared" si="7"/>
        <v>--</v>
      </c>
      <c r="G123" t="s">
        <v>1619</v>
      </c>
      <c r="H123" t="str">
        <f t="shared" si="8"/>
        <v>--;-- bit;04210;;0</v>
      </c>
    </row>
    <row r="124" spans="1:8" x14ac:dyDescent="0.3">
      <c r="A124" s="297" t="str">
        <f t="shared" si="9"/>
        <v>-- bitte auswählen --</v>
      </c>
      <c r="B124" t="str">
        <f t="shared" si="10"/>
        <v>-- bit</v>
      </c>
      <c r="C124" s="239" t="s">
        <v>1094</v>
      </c>
      <c r="D124" s="298">
        <f>Eingabeblatt!G154</f>
        <v>0</v>
      </c>
      <c r="E124">
        <f t="shared" si="11"/>
        <v>0</v>
      </c>
      <c r="F124" t="str">
        <f t="shared" si="7"/>
        <v>--</v>
      </c>
      <c r="G124" t="s">
        <v>1619</v>
      </c>
      <c r="H124" t="str">
        <f t="shared" si="8"/>
        <v>--;-- bit;04211;;0</v>
      </c>
    </row>
    <row r="125" spans="1:8" x14ac:dyDescent="0.3">
      <c r="A125" s="297" t="str">
        <f t="shared" si="9"/>
        <v>-- bitte auswählen --</v>
      </c>
      <c r="B125" t="str">
        <f t="shared" si="10"/>
        <v>-- bit</v>
      </c>
      <c r="C125" s="239" t="s">
        <v>1095</v>
      </c>
      <c r="D125" s="298">
        <f>Eingabeblatt!G155</f>
        <v>0</v>
      </c>
      <c r="E125">
        <f t="shared" si="11"/>
        <v>0</v>
      </c>
      <c r="F125" t="str">
        <f t="shared" si="7"/>
        <v>--</v>
      </c>
      <c r="G125" t="s">
        <v>1619</v>
      </c>
      <c r="H125" t="str">
        <f t="shared" si="8"/>
        <v>--;-- bit;04212;;0</v>
      </c>
    </row>
    <row r="126" spans="1:8" x14ac:dyDescent="0.3">
      <c r="A126" s="297" t="str">
        <f t="shared" si="9"/>
        <v>-- bitte auswählen --</v>
      </c>
      <c r="B126" t="str">
        <f t="shared" si="10"/>
        <v>-- bit</v>
      </c>
      <c r="C126" s="239" t="s">
        <v>1096</v>
      </c>
      <c r="D126" s="298">
        <f>Eingabeblatt!G156</f>
        <v>0</v>
      </c>
      <c r="E126">
        <f t="shared" si="11"/>
        <v>0</v>
      </c>
      <c r="F126" t="str">
        <f t="shared" si="7"/>
        <v>--</v>
      </c>
      <c r="G126" t="s">
        <v>1619</v>
      </c>
      <c r="H126" t="str">
        <f t="shared" si="8"/>
        <v>--;-- bit;04213;;0</v>
      </c>
    </row>
    <row r="127" spans="1:8" x14ac:dyDescent="0.3">
      <c r="A127" s="297" t="str">
        <f t="shared" si="9"/>
        <v>-- bitte auswählen --</v>
      </c>
      <c r="B127" t="str">
        <f t="shared" si="10"/>
        <v>-- bit</v>
      </c>
      <c r="C127" s="239" t="s">
        <v>1097</v>
      </c>
      <c r="D127" s="298">
        <f>Eingabeblatt!G157</f>
        <v>0</v>
      </c>
      <c r="E127">
        <f t="shared" si="11"/>
        <v>0</v>
      </c>
      <c r="F127" t="str">
        <f t="shared" si="7"/>
        <v>--</v>
      </c>
      <c r="G127" t="s">
        <v>1619</v>
      </c>
      <c r="H127" t="str">
        <f t="shared" si="8"/>
        <v>--;-- bit;04214;;0</v>
      </c>
    </row>
    <row r="128" spans="1:8" x14ac:dyDescent="0.3">
      <c r="A128" s="297" t="str">
        <f t="shared" si="9"/>
        <v>-- bitte auswählen --</v>
      </c>
      <c r="B128" t="str">
        <f t="shared" si="10"/>
        <v>-- bit</v>
      </c>
      <c r="C128" s="239" t="s">
        <v>1098</v>
      </c>
      <c r="D128" s="298">
        <f>Eingabeblatt!G158</f>
        <v>0</v>
      </c>
      <c r="E128">
        <f t="shared" si="11"/>
        <v>0</v>
      </c>
      <c r="F128" t="str">
        <f t="shared" si="7"/>
        <v>--</v>
      </c>
      <c r="G128" t="s">
        <v>1619</v>
      </c>
      <c r="H128" t="str">
        <f t="shared" si="8"/>
        <v>--;-- bit;04215;;0</v>
      </c>
    </row>
    <row r="129" spans="1:8" x14ac:dyDescent="0.3">
      <c r="A129" s="297" t="str">
        <f t="shared" si="9"/>
        <v>-- bitte auswählen --</v>
      </c>
      <c r="B129" t="str">
        <f t="shared" si="10"/>
        <v>-- bit</v>
      </c>
      <c r="C129" s="239" t="s">
        <v>1099</v>
      </c>
      <c r="D129" s="298">
        <f>Eingabeblatt!G159</f>
        <v>0</v>
      </c>
      <c r="E129">
        <f t="shared" si="11"/>
        <v>0</v>
      </c>
      <c r="F129" t="str">
        <f t="shared" si="7"/>
        <v>--</v>
      </c>
      <c r="G129" t="s">
        <v>1619</v>
      </c>
      <c r="H129" t="str">
        <f t="shared" si="8"/>
        <v>--;-- bit;04216;;0</v>
      </c>
    </row>
    <row r="130" spans="1:8" x14ac:dyDescent="0.3">
      <c r="A130" s="297" t="str">
        <f t="shared" si="9"/>
        <v>-- bitte auswählen --</v>
      </c>
      <c r="B130" t="str">
        <f t="shared" si="10"/>
        <v>-- bit</v>
      </c>
      <c r="C130" s="239" t="s">
        <v>1100</v>
      </c>
      <c r="D130" s="298">
        <f>Eingabeblatt!G160</f>
        <v>0</v>
      </c>
      <c r="E130">
        <f t="shared" si="11"/>
        <v>0</v>
      </c>
      <c r="F130" t="str">
        <f t="shared" si="7"/>
        <v>--</v>
      </c>
      <c r="G130" t="s">
        <v>1619</v>
      </c>
      <c r="H130" t="str">
        <f t="shared" si="8"/>
        <v>--;-- bit;04217;;0</v>
      </c>
    </row>
    <row r="131" spans="1:8" x14ac:dyDescent="0.3">
      <c r="A131" s="297" t="str">
        <f t="shared" si="9"/>
        <v>-- bitte auswählen --</v>
      </c>
      <c r="B131" t="str">
        <f t="shared" si="10"/>
        <v>-- bit</v>
      </c>
      <c r="C131" s="239" t="s">
        <v>1101</v>
      </c>
      <c r="D131" s="298">
        <f>Eingabeblatt!G161</f>
        <v>0</v>
      </c>
      <c r="E131">
        <f t="shared" si="11"/>
        <v>0</v>
      </c>
      <c r="F131" t="str">
        <f t="shared" ref="F131:F194" si="12">RIGHT(A130,2)</f>
        <v>--</v>
      </c>
      <c r="G131" t="s">
        <v>1619</v>
      </c>
      <c r="H131" t="str">
        <f t="shared" ref="H131:H194" si="13">F131&amp;G131&amp;B130&amp;G131&amp;C131&amp;G131&amp;G131&amp;E131</f>
        <v>--;-- bit;04218;;0</v>
      </c>
    </row>
    <row r="132" spans="1:8" x14ac:dyDescent="0.3">
      <c r="A132" s="297" t="str">
        <f t="shared" ref="A132:A195" si="14">A131</f>
        <v>-- bitte auswählen --</v>
      </c>
      <c r="B132" t="str">
        <f t="shared" ref="B132:B195" si="15">B131</f>
        <v>-- bit</v>
      </c>
      <c r="C132" s="239" t="s">
        <v>1102</v>
      </c>
      <c r="D132" s="298">
        <f>Eingabeblatt!G162</f>
        <v>0</v>
      </c>
      <c r="E132">
        <f t="shared" ref="E132:E195" si="16">ROUND(D132/1,0)</f>
        <v>0</v>
      </c>
      <c r="F132" t="str">
        <f t="shared" si="12"/>
        <v>--</v>
      </c>
      <c r="G132" t="s">
        <v>1619</v>
      </c>
      <c r="H132" t="str">
        <f t="shared" si="13"/>
        <v>--;-- bit;04219;;0</v>
      </c>
    </row>
    <row r="133" spans="1:8" x14ac:dyDescent="0.3">
      <c r="A133" s="297" t="str">
        <f t="shared" si="14"/>
        <v>-- bitte auswählen --</v>
      </c>
      <c r="B133" t="str">
        <f t="shared" si="15"/>
        <v>-- bit</v>
      </c>
      <c r="C133" s="239" t="s">
        <v>1103</v>
      </c>
      <c r="D133" s="298">
        <f>Eingabeblatt!G163</f>
        <v>0</v>
      </c>
      <c r="E133">
        <f t="shared" si="16"/>
        <v>0</v>
      </c>
      <c r="F133" t="str">
        <f t="shared" si="12"/>
        <v>--</v>
      </c>
      <c r="G133" t="s">
        <v>1619</v>
      </c>
      <c r="H133" t="str">
        <f t="shared" si="13"/>
        <v>--;-- bit;04220;;0</v>
      </c>
    </row>
    <row r="134" spans="1:8" x14ac:dyDescent="0.3">
      <c r="A134" s="297" t="str">
        <f t="shared" si="14"/>
        <v>-- bitte auswählen --</v>
      </c>
      <c r="B134" t="str">
        <f t="shared" si="15"/>
        <v>-- bit</v>
      </c>
      <c r="C134" s="239" t="s">
        <v>1104</v>
      </c>
      <c r="D134" s="298">
        <f>Eingabeblatt!G164</f>
        <v>0</v>
      </c>
      <c r="E134">
        <f t="shared" si="16"/>
        <v>0</v>
      </c>
      <c r="F134" t="str">
        <f t="shared" si="12"/>
        <v>--</v>
      </c>
      <c r="G134" t="s">
        <v>1619</v>
      </c>
      <c r="H134" t="str">
        <f t="shared" si="13"/>
        <v>--;-- bit;04221;;0</v>
      </c>
    </row>
    <row r="135" spans="1:8" x14ac:dyDescent="0.3">
      <c r="A135" s="297" t="str">
        <f t="shared" si="14"/>
        <v>-- bitte auswählen --</v>
      </c>
      <c r="B135" t="str">
        <f t="shared" si="15"/>
        <v>-- bit</v>
      </c>
      <c r="C135" s="239" t="s">
        <v>1116</v>
      </c>
      <c r="D135" s="298">
        <f>Eingabeblatt!G166</f>
        <v>0</v>
      </c>
      <c r="E135">
        <f t="shared" si="16"/>
        <v>0</v>
      </c>
      <c r="F135" t="str">
        <f t="shared" si="12"/>
        <v>--</v>
      </c>
      <c r="G135" t="s">
        <v>1619</v>
      </c>
      <c r="H135" t="str">
        <f t="shared" si="13"/>
        <v>--;-- bit;04310;;0</v>
      </c>
    </row>
    <row r="136" spans="1:8" x14ac:dyDescent="0.3">
      <c r="A136" s="297" t="str">
        <f t="shared" si="14"/>
        <v>-- bitte auswählen --</v>
      </c>
      <c r="B136" t="str">
        <f t="shared" si="15"/>
        <v>-- bit</v>
      </c>
      <c r="C136" s="239" t="s">
        <v>1117</v>
      </c>
      <c r="D136" s="298">
        <f>Eingabeblatt!G167</f>
        <v>0</v>
      </c>
      <c r="E136">
        <f t="shared" si="16"/>
        <v>0</v>
      </c>
      <c r="F136" t="str">
        <f t="shared" si="12"/>
        <v>--</v>
      </c>
      <c r="G136" t="s">
        <v>1619</v>
      </c>
      <c r="H136" t="str">
        <f t="shared" si="13"/>
        <v>--;-- bit;04311;;0</v>
      </c>
    </row>
    <row r="137" spans="1:8" x14ac:dyDescent="0.3">
      <c r="A137" s="297" t="str">
        <f t="shared" si="14"/>
        <v>-- bitte auswählen --</v>
      </c>
      <c r="B137" t="str">
        <f t="shared" si="15"/>
        <v>-- bit</v>
      </c>
      <c r="C137" s="239" t="s">
        <v>1118</v>
      </c>
      <c r="D137" s="298">
        <f>Eingabeblatt!G168</f>
        <v>0</v>
      </c>
      <c r="E137">
        <f t="shared" si="16"/>
        <v>0</v>
      </c>
      <c r="F137" t="str">
        <f t="shared" si="12"/>
        <v>--</v>
      </c>
      <c r="G137" t="s">
        <v>1619</v>
      </c>
      <c r="H137" t="str">
        <f t="shared" si="13"/>
        <v>--;-- bit;04312;;0</v>
      </c>
    </row>
    <row r="138" spans="1:8" x14ac:dyDescent="0.3">
      <c r="A138" s="297" t="str">
        <f t="shared" si="14"/>
        <v>-- bitte auswählen --</v>
      </c>
      <c r="B138" t="str">
        <f t="shared" si="15"/>
        <v>-- bit</v>
      </c>
      <c r="C138" s="239" t="s">
        <v>1119</v>
      </c>
      <c r="D138" s="298">
        <f>Eingabeblatt!G169</f>
        <v>0</v>
      </c>
      <c r="E138">
        <f t="shared" si="16"/>
        <v>0</v>
      </c>
      <c r="F138" t="str">
        <f t="shared" si="12"/>
        <v>--</v>
      </c>
      <c r="G138" t="s">
        <v>1619</v>
      </c>
      <c r="H138" t="str">
        <f t="shared" si="13"/>
        <v>--;-- bit;04313;;0</v>
      </c>
    </row>
    <row r="139" spans="1:8" x14ac:dyDescent="0.3">
      <c r="A139" s="297" t="str">
        <f t="shared" si="14"/>
        <v>-- bitte auswählen --</v>
      </c>
      <c r="B139" t="str">
        <f t="shared" si="15"/>
        <v>-- bit</v>
      </c>
      <c r="C139" s="239" t="s">
        <v>1120</v>
      </c>
      <c r="D139" s="298">
        <f>Eingabeblatt!G170</f>
        <v>0</v>
      </c>
      <c r="E139">
        <f t="shared" si="16"/>
        <v>0</v>
      </c>
      <c r="F139" t="str">
        <f t="shared" si="12"/>
        <v>--</v>
      </c>
      <c r="G139" t="s">
        <v>1619</v>
      </c>
      <c r="H139" t="str">
        <f t="shared" si="13"/>
        <v>--;-- bit;04314;;0</v>
      </c>
    </row>
    <row r="140" spans="1:8" x14ac:dyDescent="0.3">
      <c r="A140" s="297" t="str">
        <f t="shared" si="14"/>
        <v>-- bitte auswählen --</v>
      </c>
      <c r="B140" t="str">
        <f t="shared" si="15"/>
        <v>-- bit</v>
      </c>
      <c r="C140" s="239" t="s">
        <v>1121</v>
      </c>
      <c r="D140" s="298">
        <f>Eingabeblatt!G171</f>
        <v>0</v>
      </c>
      <c r="E140">
        <f t="shared" si="16"/>
        <v>0</v>
      </c>
      <c r="F140" t="str">
        <f t="shared" si="12"/>
        <v>--</v>
      </c>
      <c r="G140" t="s">
        <v>1619</v>
      </c>
      <c r="H140" t="str">
        <f t="shared" si="13"/>
        <v>--;-- bit;04315;;0</v>
      </c>
    </row>
    <row r="141" spans="1:8" x14ac:dyDescent="0.3">
      <c r="A141" s="297" t="str">
        <f t="shared" si="14"/>
        <v>-- bitte auswählen --</v>
      </c>
      <c r="B141" t="str">
        <f t="shared" si="15"/>
        <v>-- bit</v>
      </c>
      <c r="C141" s="239" t="s">
        <v>1122</v>
      </c>
      <c r="D141" s="298">
        <f>Eingabeblatt!G172</f>
        <v>0</v>
      </c>
      <c r="E141">
        <f t="shared" si="16"/>
        <v>0</v>
      </c>
      <c r="F141" t="str">
        <f t="shared" si="12"/>
        <v>--</v>
      </c>
      <c r="G141" t="s">
        <v>1619</v>
      </c>
      <c r="H141" t="str">
        <f t="shared" si="13"/>
        <v>--;-- bit;04316;;0</v>
      </c>
    </row>
    <row r="142" spans="1:8" x14ac:dyDescent="0.3">
      <c r="A142" s="297" t="str">
        <f t="shared" si="14"/>
        <v>-- bitte auswählen --</v>
      </c>
      <c r="B142" t="str">
        <f t="shared" si="15"/>
        <v>-- bit</v>
      </c>
      <c r="C142" s="239" t="s">
        <v>1123</v>
      </c>
      <c r="D142" s="298">
        <f>Eingabeblatt!G173</f>
        <v>0</v>
      </c>
      <c r="E142">
        <f t="shared" si="16"/>
        <v>0</v>
      </c>
      <c r="F142" t="str">
        <f t="shared" si="12"/>
        <v>--</v>
      </c>
      <c r="G142" t="s">
        <v>1619</v>
      </c>
      <c r="H142" t="str">
        <f t="shared" si="13"/>
        <v>--;-- bit;04317;;0</v>
      </c>
    </row>
    <row r="143" spans="1:8" x14ac:dyDescent="0.3">
      <c r="A143" s="297" t="str">
        <f t="shared" si="14"/>
        <v>-- bitte auswählen --</v>
      </c>
      <c r="B143" t="str">
        <f t="shared" si="15"/>
        <v>-- bit</v>
      </c>
      <c r="C143" s="239" t="s">
        <v>1124</v>
      </c>
      <c r="D143" s="298">
        <f>Eingabeblatt!G174</f>
        <v>0</v>
      </c>
      <c r="E143">
        <f t="shared" si="16"/>
        <v>0</v>
      </c>
      <c r="F143" t="str">
        <f t="shared" si="12"/>
        <v>--</v>
      </c>
      <c r="G143" t="s">
        <v>1619</v>
      </c>
      <c r="H143" t="str">
        <f t="shared" si="13"/>
        <v>--;-- bit;04318;;0</v>
      </c>
    </row>
    <row r="144" spans="1:8" x14ac:dyDescent="0.3">
      <c r="A144" s="297" t="str">
        <f t="shared" si="14"/>
        <v>-- bitte auswählen --</v>
      </c>
      <c r="B144" t="str">
        <f t="shared" si="15"/>
        <v>-- bit</v>
      </c>
      <c r="C144" s="239" t="s">
        <v>1125</v>
      </c>
      <c r="D144" s="298">
        <f>Eingabeblatt!G175</f>
        <v>0</v>
      </c>
      <c r="E144">
        <f t="shared" si="16"/>
        <v>0</v>
      </c>
      <c r="F144" t="str">
        <f t="shared" si="12"/>
        <v>--</v>
      </c>
      <c r="G144" t="s">
        <v>1619</v>
      </c>
      <c r="H144" t="str">
        <f t="shared" si="13"/>
        <v>--;-- bit;04319;;0</v>
      </c>
    </row>
    <row r="145" spans="1:8" x14ac:dyDescent="0.3">
      <c r="A145" s="297" t="str">
        <f t="shared" si="14"/>
        <v>-- bitte auswählen --</v>
      </c>
      <c r="B145" t="str">
        <f t="shared" si="15"/>
        <v>-- bit</v>
      </c>
      <c r="C145" s="239" t="s">
        <v>1126</v>
      </c>
      <c r="D145" s="298">
        <f>Eingabeblatt!G176</f>
        <v>0</v>
      </c>
      <c r="E145">
        <f t="shared" si="16"/>
        <v>0</v>
      </c>
      <c r="F145" t="str">
        <f t="shared" si="12"/>
        <v>--</v>
      </c>
      <c r="G145" t="s">
        <v>1619</v>
      </c>
      <c r="H145" t="str">
        <f t="shared" si="13"/>
        <v>--;-- bit;04320;;0</v>
      </c>
    </row>
    <row r="146" spans="1:8" x14ac:dyDescent="0.3">
      <c r="A146" s="297" t="str">
        <f t="shared" si="14"/>
        <v>-- bitte auswählen --</v>
      </c>
      <c r="B146" t="str">
        <f t="shared" si="15"/>
        <v>-- bit</v>
      </c>
      <c r="C146" s="239" t="s">
        <v>1127</v>
      </c>
      <c r="D146" s="298">
        <f>Eingabeblatt!G177</f>
        <v>0</v>
      </c>
      <c r="E146">
        <f t="shared" si="16"/>
        <v>0</v>
      </c>
      <c r="F146" t="str">
        <f t="shared" si="12"/>
        <v>--</v>
      </c>
      <c r="G146" t="s">
        <v>1619</v>
      </c>
      <c r="H146" t="str">
        <f t="shared" si="13"/>
        <v>--;-- bit;04321;;0</v>
      </c>
    </row>
    <row r="147" spans="1:8" x14ac:dyDescent="0.3">
      <c r="A147" s="297" t="str">
        <f t="shared" si="14"/>
        <v>-- bitte auswählen --</v>
      </c>
      <c r="B147" t="str">
        <f t="shared" si="15"/>
        <v>-- bit</v>
      </c>
      <c r="C147" s="239" t="s">
        <v>1136</v>
      </c>
      <c r="D147" s="298">
        <f>Eingabeblatt!G179</f>
        <v>0</v>
      </c>
      <c r="E147">
        <f t="shared" si="16"/>
        <v>0</v>
      </c>
      <c r="F147" t="str">
        <f t="shared" si="12"/>
        <v>--</v>
      </c>
      <c r="G147" t="s">
        <v>1619</v>
      </c>
      <c r="H147" t="str">
        <f t="shared" si="13"/>
        <v>--;-- bit;04410;;0</v>
      </c>
    </row>
    <row r="148" spans="1:8" x14ac:dyDescent="0.3">
      <c r="A148" s="297" t="str">
        <f t="shared" si="14"/>
        <v>-- bitte auswählen --</v>
      </c>
      <c r="B148" t="str">
        <f t="shared" si="15"/>
        <v>-- bit</v>
      </c>
      <c r="C148" s="239" t="s">
        <v>1137</v>
      </c>
      <c r="D148" s="298">
        <f>Eingabeblatt!G180</f>
        <v>0</v>
      </c>
      <c r="E148">
        <f t="shared" si="16"/>
        <v>0</v>
      </c>
      <c r="F148" t="str">
        <f t="shared" si="12"/>
        <v>--</v>
      </c>
      <c r="G148" t="s">
        <v>1619</v>
      </c>
      <c r="H148" t="str">
        <f t="shared" si="13"/>
        <v>--;-- bit;04411;;0</v>
      </c>
    </row>
    <row r="149" spans="1:8" x14ac:dyDescent="0.3">
      <c r="A149" s="297" t="str">
        <f t="shared" si="14"/>
        <v>-- bitte auswählen --</v>
      </c>
      <c r="B149" t="str">
        <f t="shared" si="15"/>
        <v>-- bit</v>
      </c>
      <c r="C149" s="239" t="s">
        <v>1138</v>
      </c>
      <c r="D149" s="298">
        <f>Eingabeblatt!G181</f>
        <v>0</v>
      </c>
      <c r="E149">
        <f t="shared" si="16"/>
        <v>0</v>
      </c>
      <c r="F149" t="str">
        <f t="shared" si="12"/>
        <v>--</v>
      </c>
      <c r="G149" t="s">
        <v>1619</v>
      </c>
      <c r="H149" t="str">
        <f t="shared" si="13"/>
        <v>--;-- bit;04412;;0</v>
      </c>
    </row>
    <row r="150" spans="1:8" x14ac:dyDescent="0.3">
      <c r="A150" s="297" t="str">
        <f t="shared" si="14"/>
        <v>-- bitte auswählen --</v>
      </c>
      <c r="B150" t="str">
        <f t="shared" si="15"/>
        <v>-- bit</v>
      </c>
      <c r="C150" s="239" t="s">
        <v>1139</v>
      </c>
      <c r="D150" s="298">
        <f>Eingabeblatt!G182</f>
        <v>0</v>
      </c>
      <c r="E150">
        <f t="shared" si="16"/>
        <v>0</v>
      </c>
      <c r="F150" t="str">
        <f t="shared" si="12"/>
        <v>--</v>
      </c>
      <c r="G150" t="s">
        <v>1619</v>
      </c>
      <c r="H150" t="str">
        <f t="shared" si="13"/>
        <v>--;-- bit;04413;;0</v>
      </c>
    </row>
    <row r="151" spans="1:8" x14ac:dyDescent="0.3">
      <c r="A151" s="297" t="str">
        <f t="shared" si="14"/>
        <v>-- bitte auswählen --</v>
      </c>
      <c r="B151" t="str">
        <f t="shared" si="15"/>
        <v>-- bit</v>
      </c>
      <c r="C151" s="239" t="s">
        <v>1140</v>
      </c>
      <c r="D151" s="298">
        <f>Eingabeblatt!G183</f>
        <v>0</v>
      </c>
      <c r="E151">
        <f t="shared" si="16"/>
        <v>0</v>
      </c>
      <c r="F151" t="str">
        <f t="shared" si="12"/>
        <v>--</v>
      </c>
      <c r="G151" t="s">
        <v>1619</v>
      </c>
      <c r="H151" t="str">
        <f t="shared" si="13"/>
        <v>--;-- bit;04414;;0</v>
      </c>
    </row>
    <row r="152" spans="1:8" x14ac:dyDescent="0.3">
      <c r="A152" s="297" t="str">
        <f t="shared" si="14"/>
        <v>-- bitte auswählen --</v>
      </c>
      <c r="B152" t="str">
        <f t="shared" si="15"/>
        <v>-- bit</v>
      </c>
      <c r="C152" s="239" t="s">
        <v>1141</v>
      </c>
      <c r="D152" s="298">
        <f>Eingabeblatt!G184</f>
        <v>0</v>
      </c>
      <c r="E152">
        <f t="shared" si="16"/>
        <v>0</v>
      </c>
      <c r="F152" t="str">
        <f t="shared" si="12"/>
        <v>--</v>
      </c>
      <c r="G152" t="s">
        <v>1619</v>
      </c>
      <c r="H152" t="str">
        <f t="shared" si="13"/>
        <v>--;-- bit;04415;;0</v>
      </c>
    </row>
    <row r="153" spans="1:8" x14ac:dyDescent="0.3">
      <c r="A153" s="297" t="str">
        <f t="shared" si="14"/>
        <v>-- bitte auswählen --</v>
      </c>
      <c r="B153" t="str">
        <f t="shared" si="15"/>
        <v>-- bit</v>
      </c>
      <c r="C153" s="239" t="s">
        <v>1142</v>
      </c>
      <c r="D153" s="298">
        <f>Eingabeblatt!G185</f>
        <v>0</v>
      </c>
      <c r="E153">
        <f t="shared" si="16"/>
        <v>0</v>
      </c>
      <c r="F153" t="str">
        <f t="shared" si="12"/>
        <v>--</v>
      </c>
      <c r="G153" t="s">
        <v>1619</v>
      </c>
      <c r="H153" t="str">
        <f t="shared" si="13"/>
        <v>--;-- bit;04416;;0</v>
      </c>
    </row>
    <row r="154" spans="1:8" x14ac:dyDescent="0.3">
      <c r="A154" s="297" t="str">
        <f t="shared" si="14"/>
        <v>-- bitte auswählen --</v>
      </c>
      <c r="B154" t="str">
        <f t="shared" si="15"/>
        <v>-- bit</v>
      </c>
      <c r="C154" s="239" t="s">
        <v>1143</v>
      </c>
      <c r="D154" s="298">
        <f>Eingabeblatt!G186</f>
        <v>0</v>
      </c>
      <c r="E154">
        <f t="shared" si="16"/>
        <v>0</v>
      </c>
      <c r="F154" t="str">
        <f t="shared" si="12"/>
        <v>--</v>
      </c>
      <c r="G154" t="s">
        <v>1619</v>
      </c>
      <c r="H154" t="str">
        <f t="shared" si="13"/>
        <v>--;-- bit;04417;;0</v>
      </c>
    </row>
    <row r="155" spans="1:8" x14ac:dyDescent="0.3">
      <c r="A155" s="297" t="str">
        <f t="shared" si="14"/>
        <v>-- bitte auswählen --</v>
      </c>
      <c r="B155" t="str">
        <f t="shared" si="15"/>
        <v>-- bit</v>
      </c>
      <c r="C155" s="239" t="s">
        <v>1144</v>
      </c>
      <c r="D155" s="298">
        <f>Eingabeblatt!G187</f>
        <v>0</v>
      </c>
      <c r="E155">
        <f t="shared" si="16"/>
        <v>0</v>
      </c>
      <c r="F155" t="str">
        <f t="shared" si="12"/>
        <v>--</v>
      </c>
      <c r="G155" t="s">
        <v>1619</v>
      </c>
      <c r="H155" t="str">
        <f t="shared" si="13"/>
        <v>--;-- bit;04418;;0</v>
      </c>
    </row>
    <row r="156" spans="1:8" x14ac:dyDescent="0.3">
      <c r="A156" s="297" t="str">
        <f t="shared" si="14"/>
        <v>-- bitte auswählen --</v>
      </c>
      <c r="B156" t="str">
        <f t="shared" si="15"/>
        <v>-- bit</v>
      </c>
      <c r="C156" s="239" t="s">
        <v>1145</v>
      </c>
      <c r="D156" s="298">
        <f>Eingabeblatt!G188</f>
        <v>0</v>
      </c>
      <c r="E156">
        <f t="shared" si="16"/>
        <v>0</v>
      </c>
      <c r="F156" t="str">
        <f t="shared" si="12"/>
        <v>--</v>
      </c>
      <c r="G156" t="s">
        <v>1619</v>
      </c>
      <c r="H156" t="str">
        <f t="shared" si="13"/>
        <v>--;-- bit;04419;;0</v>
      </c>
    </row>
    <row r="157" spans="1:8" x14ac:dyDescent="0.3">
      <c r="A157" s="297" t="str">
        <f t="shared" si="14"/>
        <v>-- bitte auswählen --</v>
      </c>
      <c r="B157" t="str">
        <f t="shared" si="15"/>
        <v>-- bit</v>
      </c>
      <c r="C157" s="239" t="s">
        <v>1146</v>
      </c>
      <c r="D157" s="298">
        <f>Eingabeblatt!G189</f>
        <v>0</v>
      </c>
      <c r="E157">
        <f t="shared" si="16"/>
        <v>0</v>
      </c>
      <c r="F157" t="str">
        <f t="shared" si="12"/>
        <v>--</v>
      </c>
      <c r="G157" t="s">
        <v>1619</v>
      </c>
      <c r="H157" t="str">
        <f t="shared" si="13"/>
        <v>--;-- bit;04420;;0</v>
      </c>
    </row>
    <row r="158" spans="1:8" x14ac:dyDescent="0.3">
      <c r="A158" s="297" t="str">
        <f t="shared" si="14"/>
        <v>-- bitte auswählen --</v>
      </c>
      <c r="B158" t="str">
        <f t="shared" si="15"/>
        <v>-- bit</v>
      </c>
      <c r="C158" s="239" t="s">
        <v>1147</v>
      </c>
      <c r="D158" s="298">
        <f>Eingabeblatt!G190</f>
        <v>0</v>
      </c>
      <c r="E158">
        <f t="shared" si="16"/>
        <v>0</v>
      </c>
      <c r="F158" t="str">
        <f t="shared" si="12"/>
        <v>--</v>
      </c>
      <c r="G158" t="s">
        <v>1619</v>
      </c>
      <c r="H158" t="str">
        <f t="shared" si="13"/>
        <v>--;-- bit;04421;;0</v>
      </c>
    </row>
    <row r="159" spans="1:8" x14ac:dyDescent="0.3">
      <c r="A159" s="297" t="str">
        <f t="shared" si="14"/>
        <v>-- bitte auswählen --</v>
      </c>
      <c r="B159" t="str">
        <f t="shared" si="15"/>
        <v>-- bit</v>
      </c>
      <c r="C159" s="239" t="s">
        <v>1148</v>
      </c>
      <c r="D159" s="298">
        <f>Eingabeblatt!G192</f>
        <v>0</v>
      </c>
      <c r="E159">
        <f t="shared" si="16"/>
        <v>0</v>
      </c>
      <c r="F159" t="str">
        <f t="shared" si="12"/>
        <v>--</v>
      </c>
      <c r="G159" t="s">
        <v>1619</v>
      </c>
      <c r="H159" t="str">
        <f t="shared" si="13"/>
        <v>--;-- bit;04510;;0</v>
      </c>
    </row>
    <row r="160" spans="1:8" x14ac:dyDescent="0.3">
      <c r="A160" s="297" t="str">
        <f t="shared" si="14"/>
        <v>-- bitte auswählen --</v>
      </c>
      <c r="B160" t="str">
        <f t="shared" si="15"/>
        <v>-- bit</v>
      </c>
      <c r="C160" s="239" t="s">
        <v>1149</v>
      </c>
      <c r="D160" s="298">
        <f>Eingabeblatt!G193</f>
        <v>0</v>
      </c>
      <c r="E160">
        <f t="shared" si="16"/>
        <v>0</v>
      </c>
      <c r="F160" t="str">
        <f t="shared" si="12"/>
        <v>--</v>
      </c>
      <c r="G160" t="s">
        <v>1619</v>
      </c>
      <c r="H160" t="str">
        <f t="shared" si="13"/>
        <v>--;-- bit;04511;;0</v>
      </c>
    </row>
    <row r="161" spans="1:8" x14ac:dyDescent="0.3">
      <c r="A161" s="297" t="str">
        <f t="shared" si="14"/>
        <v>-- bitte auswählen --</v>
      </c>
      <c r="B161" t="str">
        <f t="shared" si="15"/>
        <v>-- bit</v>
      </c>
      <c r="C161" s="239" t="s">
        <v>1150</v>
      </c>
      <c r="D161" s="298">
        <f>Eingabeblatt!G194</f>
        <v>0</v>
      </c>
      <c r="E161">
        <f t="shared" si="16"/>
        <v>0</v>
      </c>
      <c r="F161" t="str">
        <f t="shared" si="12"/>
        <v>--</v>
      </c>
      <c r="G161" t="s">
        <v>1619</v>
      </c>
      <c r="H161" t="str">
        <f t="shared" si="13"/>
        <v>--;-- bit;04512;;0</v>
      </c>
    </row>
    <row r="162" spans="1:8" x14ac:dyDescent="0.3">
      <c r="A162" s="297" t="str">
        <f t="shared" si="14"/>
        <v>-- bitte auswählen --</v>
      </c>
      <c r="B162" t="str">
        <f t="shared" si="15"/>
        <v>-- bit</v>
      </c>
      <c r="C162" s="239" t="s">
        <v>1151</v>
      </c>
      <c r="D162" s="298">
        <f>Eingabeblatt!G195</f>
        <v>0</v>
      </c>
      <c r="E162">
        <f t="shared" si="16"/>
        <v>0</v>
      </c>
      <c r="F162" t="str">
        <f t="shared" si="12"/>
        <v>--</v>
      </c>
      <c r="G162" t="s">
        <v>1619</v>
      </c>
      <c r="H162" t="str">
        <f t="shared" si="13"/>
        <v>--;-- bit;04513;;0</v>
      </c>
    </row>
    <row r="163" spans="1:8" x14ac:dyDescent="0.3">
      <c r="A163" s="297" t="str">
        <f t="shared" si="14"/>
        <v>-- bitte auswählen --</v>
      </c>
      <c r="B163" t="str">
        <f t="shared" si="15"/>
        <v>-- bit</v>
      </c>
      <c r="C163" s="239" t="s">
        <v>1152</v>
      </c>
      <c r="D163" s="298">
        <f>Eingabeblatt!G196</f>
        <v>0</v>
      </c>
      <c r="E163">
        <f t="shared" si="16"/>
        <v>0</v>
      </c>
      <c r="F163" t="str">
        <f t="shared" si="12"/>
        <v>--</v>
      </c>
      <c r="G163" t="s">
        <v>1619</v>
      </c>
      <c r="H163" t="str">
        <f t="shared" si="13"/>
        <v>--;-- bit;04514;;0</v>
      </c>
    </row>
    <row r="164" spans="1:8" x14ac:dyDescent="0.3">
      <c r="A164" s="297" t="str">
        <f t="shared" si="14"/>
        <v>-- bitte auswählen --</v>
      </c>
      <c r="B164" t="str">
        <f t="shared" si="15"/>
        <v>-- bit</v>
      </c>
      <c r="C164" s="239" t="s">
        <v>1153</v>
      </c>
      <c r="D164" s="298">
        <f>Eingabeblatt!G197</f>
        <v>0</v>
      </c>
      <c r="E164">
        <f t="shared" si="16"/>
        <v>0</v>
      </c>
      <c r="F164" t="str">
        <f t="shared" si="12"/>
        <v>--</v>
      </c>
      <c r="G164" t="s">
        <v>1619</v>
      </c>
      <c r="H164" t="str">
        <f t="shared" si="13"/>
        <v>--;-- bit;04515;;0</v>
      </c>
    </row>
    <row r="165" spans="1:8" x14ac:dyDescent="0.3">
      <c r="A165" s="297" t="str">
        <f t="shared" si="14"/>
        <v>-- bitte auswählen --</v>
      </c>
      <c r="B165" t="str">
        <f t="shared" si="15"/>
        <v>-- bit</v>
      </c>
      <c r="C165" s="239" t="s">
        <v>1154</v>
      </c>
      <c r="D165" s="298">
        <f>Eingabeblatt!G198</f>
        <v>0</v>
      </c>
      <c r="E165">
        <f t="shared" si="16"/>
        <v>0</v>
      </c>
      <c r="F165" t="str">
        <f t="shared" si="12"/>
        <v>--</v>
      </c>
      <c r="G165" t="s">
        <v>1619</v>
      </c>
      <c r="H165" t="str">
        <f t="shared" si="13"/>
        <v>--;-- bit;04516;;0</v>
      </c>
    </row>
    <row r="166" spans="1:8" x14ac:dyDescent="0.3">
      <c r="A166" s="297" t="str">
        <f t="shared" si="14"/>
        <v>-- bitte auswählen --</v>
      </c>
      <c r="B166" t="str">
        <f t="shared" si="15"/>
        <v>-- bit</v>
      </c>
      <c r="C166" s="239" t="s">
        <v>1155</v>
      </c>
      <c r="D166" s="298">
        <f>Eingabeblatt!G199</f>
        <v>0</v>
      </c>
      <c r="E166">
        <f t="shared" si="16"/>
        <v>0</v>
      </c>
      <c r="F166" t="str">
        <f t="shared" si="12"/>
        <v>--</v>
      </c>
      <c r="G166" t="s">
        <v>1619</v>
      </c>
      <c r="H166" t="str">
        <f t="shared" si="13"/>
        <v>--;-- bit;04517;;0</v>
      </c>
    </row>
    <row r="167" spans="1:8" x14ac:dyDescent="0.3">
      <c r="A167" s="297" t="str">
        <f t="shared" si="14"/>
        <v>-- bitte auswählen --</v>
      </c>
      <c r="B167" t="str">
        <f t="shared" si="15"/>
        <v>-- bit</v>
      </c>
      <c r="C167" s="239" t="s">
        <v>1156</v>
      </c>
      <c r="D167" s="298">
        <f>Eingabeblatt!G200</f>
        <v>0</v>
      </c>
      <c r="E167">
        <f t="shared" si="16"/>
        <v>0</v>
      </c>
      <c r="F167" t="str">
        <f t="shared" si="12"/>
        <v>--</v>
      </c>
      <c r="G167" t="s">
        <v>1619</v>
      </c>
      <c r="H167" t="str">
        <f t="shared" si="13"/>
        <v>--;-- bit;04518;;0</v>
      </c>
    </row>
    <row r="168" spans="1:8" x14ac:dyDescent="0.3">
      <c r="A168" s="297" t="str">
        <f t="shared" si="14"/>
        <v>-- bitte auswählen --</v>
      </c>
      <c r="B168" t="str">
        <f t="shared" si="15"/>
        <v>-- bit</v>
      </c>
      <c r="C168" s="239" t="s">
        <v>1157</v>
      </c>
      <c r="D168" s="298">
        <f>Eingabeblatt!G201</f>
        <v>0</v>
      </c>
      <c r="E168">
        <f t="shared" si="16"/>
        <v>0</v>
      </c>
      <c r="F168" t="str">
        <f t="shared" si="12"/>
        <v>--</v>
      </c>
      <c r="G168" t="s">
        <v>1619</v>
      </c>
      <c r="H168" t="str">
        <f t="shared" si="13"/>
        <v>--;-- bit;04519;;0</v>
      </c>
    </row>
    <row r="169" spans="1:8" x14ac:dyDescent="0.3">
      <c r="A169" s="297" t="str">
        <f t="shared" si="14"/>
        <v>-- bitte auswählen --</v>
      </c>
      <c r="B169" t="str">
        <f t="shared" si="15"/>
        <v>-- bit</v>
      </c>
      <c r="C169" s="239" t="s">
        <v>1158</v>
      </c>
      <c r="D169" s="298">
        <f>Eingabeblatt!G202</f>
        <v>0</v>
      </c>
      <c r="E169">
        <f t="shared" si="16"/>
        <v>0</v>
      </c>
      <c r="F169" t="str">
        <f t="shared" si="12"/>
        <v>--</v>
      </c>
      <c r="G169" t="s">
        <v>1619</v>
      </c>
      <c r="H169" t="str">
        <f t="shared" si="13"/>
        <v>--;-- bit;04520;;0</v>
      </c>
    </row>
    <row r="170" spans="1:8" x14ac:dyDescent="0.3">
      <c r="A170" s="297" t="str">
        <f t="shared" si="14"/>
        <v>-- bitte auswählen --</v>
      </c>
      <c r="B170" t="str">
        <f t="shared" si="15"/>
        <v>-- bit</v>
      </c>
      <c r="C170" s="239" t="s">
        <v>1159</v>
      </c>
      <c r="D170" s="298">
        <f>Eingabeblatt!G203</f>
        <v>0</v>
      </c>
      <c r="E170">
        <f t="shared" si="16"/>
        <v>0</v>
      </c>
      <c r="F170" t="str">
        <f t="shared" si="12"/>
        <v>--</v>
      </c>
      <c r="G170" t="s">
        <v>1619</v>
      </c>
      <c r="H170" t="str">
        <f t="shared" si="13"/>
        <v>--;-- bit;04521;;0</v>
      </c>
    </row>
    <row r="171" spans="1:8" x14ac:dyDescent="0.3">
      <c r="A171" s="297" t="str">
        <f t="shared" si="14"/>
        <v>-- bitte auswählen --</v>
      </c>
      <c r="B171" t="str">
        <f t="shared" si="15"/>
        <v>-- bit</v>
      </c>
      <c r="C171" s="239" t="s">
        <v>1176</v>
      </c>
      <c r="D171" s="298">
        <f>Eingabeblatt!G205</f>
        <v>0</v>
      </c>
      <c r="E171">
        <f t="shared" si="16"/>
        <v>0</v>
      </c>
      <c r="F171" t="str">
        <f t="shared" si="12"/>
        <v>--</v>
      </c>
      <c r="G171" t="s">
        <v>1619</v>
      </c>
      <c r="H171" t="str">
        <f t="shared" si="13"/>
        <v>--;-- bit;04910;;0</v>
      </c>
    </row>
    <row r="172" spans="1:8" x14ac:dyDescent="0.3">
      <c r="A172" s="297" t="str">
        <f t="shared" si="14"/>
        <v>-- bitte auswählen --</v>
      </c>
      <c r="B172" t="str">
        <f t="shared" si="15"/>
        <v>-- bit</v>
      </c>
      <c r="C172" s="239" t="s">
        <v>1177</v>
      </c>
      <c r="D172" s="298">
        <f>Eingabeblatt!G206</f>
        <v>0</v>
      </c>
      <c r="E172">
        <f t="shared" si="16"/>
        <v>0</v>
      </c>
      <c r="F172" t="str">
        <f t="shared" si="12"/>
        <v>--</v>
      </c>
      <c r="G172" t="s">
        <v>1619</v>
      </c>
      <c r="H172" t="str">
        <f t="shared" si="13"/>
        <v>--;-- bit;04911;;0</v>
      </c>
    </row>
    <row r="173" spans="1:8" x14ac:dyDescent="0.3">
      <c r="A173" s="297" t="str">
        <f t="shared" si="14"/>
        <v>-- bitte auswählen --</v>
      </c>
      <c r="B173" t="str">
        <f t="shared" si="15"/>
        <v>-- bit</v>
      </c>
      <c r="C173" s="239" t="s">
        <v>1178</v>
      </c>
      <c r="D173" s="298">
        <f>Eingabeblatt!G207</f>
        <v>0</v>
      </c>
      <c r="E173">
        <f t="shared" si="16"/>
        <v>0</v>
      </c>
      <c r="F173" t="str">
        <f t="shared" si="12"/>
        <v>--</v>
      </c>
      <c r="G173" t="s">
        <v>1619</v>
      </c>
      <c r="H173" t="str">
        <f t="shared" si="13"/>
        <v>--;-- bit;04912;;0</v>
      </c>
    </row>
    <row r="174" spans="1:8" x14ac:dyDescent="0.3">
      <c r="A174" s="297" t="str">
        <f t="shared" si="14"/>
        <v>-- bitte auswählen --</v>
      </c>
      <c r="B174" t="str">
        <f t="shared" si="15"/>
        <v>-- bit</v>
      </c>
      <c r="C174" s="239" t="s">
        <v>1179</v>
      </c>
      <c r="D174" s="298">
        <f>Eingabeblatt!G208</f>
        <v>0</v>
      </c>
      <c r="E174">
        <f t="shared" si="16"/>
        <v>0</v>
      </c>
      <c r="F174" t="str">
        <f t="shared" si="12"/>
        <v>--</v>
      </c>
      <c r="G174" t="s">
        <v>1619</v>
      </c>
      <c r="H174" t="str">
        <f t="shared" si="13"/>
        <v>--;-- bit;04913;;0</v>
      </c>
    </row>
    <row r="175" spans="1:8" x14ac:dyDescent="0.3">
      <c r="A175" s="297" t="str">
        <f t="shared" si="14"/>
        <v>-- bitte auswählen --</v>
      </c>
      <c r="B175" t="str">
        <f t="shared" si="15"/>
        <v>-- bit</v>
      </c>
      <c r="C175" s="239" t="s">
        <v>1180</v>
      </c>
      <c r="D175" s="298">
        <f>Eingabeblatt!G209</f>
        <v>0</v>
      </c>
      <c r="E175">
        <f t="shared" si="16"/>
        <v>0</v>
      </c>
      <c r="F175" t="str">
        <f t="shared" si="12"/>
        <v>--</v>
      </c>
      <c r="G175" t="s">
        <v>1619</v>
      </c>
      <c r="H175" t="str">
        <f t="shared" si="13"/>
        <v>--;-- bit;04914;;0</v>
      </c>
    </row>
    <row r="176" spans="1:8" x14ac:dyDescent="0.3">
      <c r="A176" s="297" t="str">
        <f t="shared" si="14"/>
        <v>-- bitte auswählen --</v>
      </c>
      <c r="B176" t="str">
        <f t="shared" si="15"/>
        <v>-- bit</v>
      </c>
      <c r="C176" s="239" t="s">
        <v>1181</v>
      </c>
      <c r="D176" s="298">
        <f>Eingabeblatt!G210</f>
        <v>0</v>
      </c>
      <c r="E176">
        <f t="shared" si="16"/>
        <v>0</v>
      </c>
      <c r="F176" t="str">
        <f t="shared" si="12"/>
        <v>--</v>
      </c>
      <c r="G176" t="s">
        <v>1619</v>
      </c>
      <c r="H176" t="str">
        <f t="shared" si="13"/>
        <v>--;-- bit;04915;;0</v>
      </c>
    </row>
    <row r="177" spans="1:8" x14ac:dyDescent="0.3">
      <c r="A177" s="297" t="str">
        <f t="shared" si="14"/>
        <v>-- bitte auswählen --</v>
      </c>
      <c r="B177" t="str">
        <f t="shared" si="15"/>
        <v>-- bit</v>
      </c>
      <c r="C177" s="239" t="s">
        <v>1182</v>
      </c>
      <c r="D177" s="298">
        <f>Eingabeblatt!G211</f>
        <v>0</v>
      </c>
      <c r="E177">
        <f t="shared" si="16"/>
        <v>0</v>
      </c>
      <c r="F177" t="str">
        <f t="shared" si="12"/>
        <v>--</v>
      </c>
      <c r="G177" t="s">
        <v>1619</v>
      </c>
      <c r="H177" t="str">
        <f t="shared" si="13"/>
        <v>--;-- bit;04916;;0</v>
      </c>
    </row>
    <row r="178" spans="1:8" x14ac:dyDescent="0.3">
      <c r="A178" s="297" t="str">
        <f t="shared" si="14"/>
        <v>-- bitte auswählen --</v>
      </c>
      <c r="B178" t="str">
        <f t="shared" si="15"/>
        <v>-- bit</v>
      </c>
      <c r="C178" s="239" t="s">
        <v>1183</v>
      </c>
      <c r="D178" s="298">
        <f>Eingabeblatt!G212</f>
        <v>0</v>
      </c>
      <c r="E178">
        <f t="shared" si="16"/>
        <v>0</v>
      </c>
      <c r="F178" t="str">
        <f t="shared" si="12"/>
        <v>--</v>
      </c>
      <c r="G178" t="s">
        <v>1619</v>
      </c>
      <c r="H178" t="str">
        <f t="shared" si="13"/>
        <v>--;-- bit;04917;;0</v>
      </c>
    </row>
    <row r="179" spans="1:8" x14ac:dyDescent="0.3">
      <c r="A179" s="297" t="str">
        <f t="shared" si="14"/>
        <v>-- bitte auswählen --</v>
      </c>
      <c r="B179" t="str">
        <f t="shared" si="15"/>
        <v>-- bit</v>
      </c>
      <c r="C179" s="239" t="s">
        <v>1184</v>
      </c>
      <c r="D179" s="298">
        <f>Eingabeblatt!G213</f>
        <v>0</v>
      </c>
      <c r="E179">
        <f t="shared" si="16"/>
        <v>0</v>
      </c>
      <c r="F179" t="str">
        <f t="shared" si="12"/>
        <v>--</v>
      </c>
      <c r="G179" t="s">
        <v>1619</v>
      </c>
      <c r="H179" t="str">
        <f t="shared" si="13"/>
        <v>--;-- bit;04918;;0</v>
      </c>
    </row>
    <row r="180" spans="1:8" x14ac:dyDescent="0.3">
      <c r="A180" s="297" t="str">
        <f t="shared" si="14"/>
        <v>-- bitte auswählen --</v>
      </c>
      <c r="B180" t="str">
        <f t="shared" si="15"/>
        <v>-- bit</v>
      </c>
      <c r="C180" s="239" t="s">
        <v>1185</v>
      </c>
      <c r="D180" s="298">
        <f>Eingabeblatt!G214</f>
        <v>0</v>
      </c>
      <c r="E180">
        <f t="shared" si="16"/>
        <v>0</v>
      </c>
      <c r="F180" t="str">
        <f t="shared" si="12"/>
        <v>--</v>
      </c>
      <c r="G180" t="s">
        <v>1619</v>
      </c>
      <c r="H180" t="str">
        <f t="shared" si="13"/>
        <v>--;-- bit;04919;;0</v>
      </c>
    </row>
    <row r="181" spans="1:8" x14ac:dyDescent="0.3">
      <c r="A181" s="297" t="str">
        <f t="shared" si="14"/>
        <v>-- bitte auswählen --</v>
      </c>
      <c r="B181" t="str">
        <f t="shared" si="15"/>
        <v>-- bit</v>
      </c>
      <c r="C181" s="239" t="s">
        <v>1186</v>
      </c>
      <c r="D181" s="298">
        <f>Eingabeblatt!G215</f>
        <v>0</v>
      </c>
      <c r="E181">
        <f t="shared" si="16"/>
        <v>0</v>
      </c>
      <c r="F181" t="str">
        <f t="shared" si="12"/>
        <v>--</v>
      </c>
      <c r="G181" t="s">
        <v>1619</v>
      </c>
      <c r="H181" t="str">
        <f t="shared" si="13"/>
        <v>--;-- bit;04920;;0</v>
      </c>
    </row>
    <row r="182" spans="1:8" x14ac:dyDescent="0.3">
      <c r="A182" s="297" t="str">
        <f t="shared" si="14"/>
        <v>-- bitte auswählen --</v>
      </c>
      <c r="B182" t="str">
        <f t="shared" si="15"/>
        <v>-- bit</v>
      </c>
      <c r="C182" s="239" t="s">
        <v>1187</v>
      </c>
      <c r="D182" s="298">
        <f>Eingabeblatt!G216</f>
        <v>0</v>
      </c>
      <c r="E182">
        <f t="shared" si="16"/>
        <v>0</v>
      </c>
      <c r="F182" t="str">
        <f t="shared" si="12"/>
        <v>--</v>
      </c>
      <c r="G182" t="s">
        <v>1619</v>
      </c>
      <c r="H182" t="str">
        <f t="shared" si="13"/>
        <v>--;-- bit;04921;;0</v>
      </c>
    </row>
    <row r="183" spans="1:8" x14ac:dyDescent="0.3">
      <c r="A183" s="297" t="str">
        <f t="shared" si="14"/>
        <v>-- bitte auswählen --</v>
      </c>
      <c r="B183" t="str">
        <f t="shared" si="15"/>
        <v>-- bit</v>
      </c>
      <c r="C183" s="239" t="s">
        <v>1196</v>
      </c>
      <c r="D183" s="298">
        <f>Eingabeblatt!G220</f>
        <v>0</v>
      </c>
      <c r="E183">
        <f t="shared" si="16"/>
        <v>0</v>
      </c>
      <c r="F183" t="str">
        <f t="shared" si="12"/>
        <v>--</v>
      </c>
      <c r="G183" t="s">
        <v>1619</v>
      </c>
      <c r="H183" t="str">
        <f t="shared" si="13"/>
        <v>--;-- bit;05110;;0</v>
      </c>
    </row>
    <row r="184" spans="1:8" x14ac:dyDescent="0.3">
      <c r="A184" s="297" t="str">
        <f t="shared" si="14"/>
        <v>-- bitte auswählen --</v>
      </c>
      <c r="B184" t="str">
        <f t="shared" si="15"/>
        <v>-- bit</v>
      </c>
      <c r="C184" s="239" t="s">
        <v>1197</v>
      </c>
      <c r="D184" s="298">
        <f>Eingabeblatt!G221</f>
        <v>0</v>
      </c>
      <c r="E184">
        <f t="shared" si="16"/>
        <v>0</v>
      </c>
      <c r="F184" t="str">
        <f t="shared" si="12"/>
        <v>--</v>
      </c>
      <c r="G184" t="s">
        <v>1619</v>
      </c>
      <c r="H184" t="str">
        <f t="shared" si="13"/>
        <v>--;-- bit;05111;;0</v>
      </c>
    </row>
    <row r="185" spans="1:8" x14ac:dyDescent="0.3">
      <c r="A185" s="297" t="str">
        <f t="shared" si="14"/>
        <v>-- bitte auswählen --</v>
      </c>
      <c r="B185" t="str">
        <f t="shared" si="15"/>
        <v>-- bit</v>
      </c>
      <c r="C185" s="239" t="s">
        <v>1198</v>
      </c>
      <c r="D185" s="298">
        <f>Eingabeblatt!G222</f>
        <v>0</v>
      </c>
      <c r="E185">
        <f t="shared" si="16"/>
        <v>0</v>
      </c>
      <c r="F185" t="str">
        <f t="shared" si="12"/>
        <v>--</v>
      </c>
      <c r="G185" t="s">
        <v>1619</v>
      </c>
      <c r="H185" t="str">
        <f t="shared" si="13"/>
        <v>--;-- bit;05112;;0</v>
      </c>
    </row>
    <row r="186" spans="1:8" x14ac:dyDescent="0.3">
      <c r="A186" s="297" t="str">
        <f t="shared" si="14"/>
        <v>-- bitte auswählen --</v>
      </c>
      <c r="B186" t="str">
        <f t="shared" si="15"/>
        <v>-- bit</v>
      </c>
      <c r="C186" s="239" t="s">
        <v>1199</v>
      </c>
      <c r="D186" s="298">
        <f>Eingabeblatt!G223</f>
        <v>0</v>
      </c>
      <c r="E186">
        <f t="shared" si="16"/>
        <v>0</v>
      </c>
      <c r="F186" t="str">
        <f t="shared" si="12"/>
        <v>--</v>
      </c>
      <c r="G186" t="s">
        <v>1619</v>
      </c>
      <c r="H186" t="str">
        <f t="shared" si="13"/>
        <v>--;-- bit;05113;;0</v>
      </c>
    </row>
    <row r="187" spans="1:8" x14ac:dyDescent="0.3">
      <c r="A187" s="297" t="str">
        <f t="shared" si="14"/>
        <v>-- bitte auswählen --</v>
      </c>
      <c r="B187" t="str">
        <f t="shared" si="15"/>
        <v>-- bit</v>
      </c>
      <c r="C187" s="239" t="s">
        <v>1200</v>
      </c>
      <c r="D187" s="298">
        <f>Eingabeblatt!G224</f>
        <v>0</v>
      </c>
      <c r="E187">
        <f t="shared" si="16"/>
        <v>0</v>
      </c>
      <c r="F187" t="str">
        <f t="shared" si="12"/>
        <v>--</v>
      </c>
      <c r="G187" t="s">
        <v>1619</v>
      </c>
      <c r="H187" t="str">
        <f t="shared" si="13"/>
        <v>--;-- bit;05114;;0</v>
      </c>
    </row>
    <row r="188" spans="1:8" x14ac:dyDescent="0.3">
      <c r="A188" s="297" t="str">
        <f t="shared" si="14"/>
        <v>-- bitte auswählen --</v>
      </c>
      <c r="B188" t="str">
        <f t="shared" si="15"/>
        <v>-- bit</v>
      </c>
      <c r="C188" s="239" t="s">
        <v>1201</v>
      </c>
      <c r="D188" s="298">
        <f>Eingabeblatt!G225</f>
        <v>0</v>
      </c>
      <c r="E188">
        <f t="shared" si="16"/>
        <v>0</v>
      </c>
      <c r="F188" t="str">
        <f t="shared" si="12"/>
        <v>--</v>
      </c>
      <c r="G188" t="s">
        <v>1619</v>
      </c>
      <c r="H188" t="str">
        <f t="shared" si="13"/>
        <v>--;-- bit;05115;;0</v>
      </c>
    </row>
    <row r="189" spans="1:8" x14ac:dyDescent="0.3">
      <c r="A189" s="297" t="str">
        <f t="shared" si="14"/>
        <v>-- bitte auswählen --</v>
      </c>
      <c r="B189" t="str">
        <f t="shared" si="15"/>
        <v>-- bit</v>
      </c>
      <c r="C189" s="239" t="s">
        <v>1202</v>
      </c>
      <c r="D189" s="298">
        <f>Eingabeblatt!G226</f>
        <v>0</v>
      </c>
      <c r="E189">
        <f t="shared" si="16"/>
        <v>0</v>
      </c>
      <c r="F189" t="str">
        <f t="shared" si="12"/>
        <v>--</v>
      </c>
      <c r="G189" t="s">
        <v>1619</v>
      </c>
      <c r="H189" t="str">
        <f t="shared" si="13"/>
        <v>--;-- bit;05116;;0</v>
      </c>
    </row>
    <row r="190" spans="1:8" x14ac:dyDescent="0.3">
      <c r="A190" s="297" t="str">
        <f t="shared" si="14"/>
        <v>-- bitte auswählen --</v>
      </c>
      <c r="B190" t="str">
        <f t="shared" si="15"/>
        <v>-- bit</v>
      </c>
      <c r="C190" s="239" t="s">
        <v>1203</v>
      </c>
      <c r="D190" s="298">
        <f>Eingabeblatt!G227</f>
        <v>0</v>
      </c>
      <c r="E190">
        <f t="shared" si="16"/>
        <v>0</v>
      </c>
      <c r="F190" t="str">
        <f t="shared" si="12"/>
        <v>--</v>
      </c>
      <c r="G190" t="s">
        <v>1619</v>
      </c>
      <c r="H190" t="str">
        <f t="shared" si="13"/>
        <v>--;-- bit;05117;;0</v>
      </c>
    </row>
    <row r="191" spans="1:8" x14ac:dyDescent="0.3">
      <c r="A191" s="297" t="str">
        <f t="shared" si="14"/>
        <v>-- bitte auswählen --</v>
      </c>
      <c r="B191" t="str">
        <f t="shared" si="15"/>
        <v>-- bit</v>
      </c>
      <c r="C191" s="239" t="s">
        <v>1204</v>
      </c>
      <c r="D191" s="298">
        <f>Eingabeblatt!G228</f>
        <v>0</v>
      </c>
      <c r="E191">
        <f t="shared" si="16"/>
        <v>0</v>
      </c>
      <c r="F191" t="str">
        <f t="shared" si="12"/>
        <v>--</v>
      </c>
      <c r="G191" t="s">
        <v>1619</v>
      </c>
      <c r="H191" t="str">
        <f t="shared" si="13"/>
        <v>--;-- bit;05118;;0</v>
      </c>
    </row>
    <row r="192" spans="1:8" x14ac:dyDescent="0.3">
      <c r="A192" s="297" t="str">
        <f t="shared" si="14"/>
        <v>-- bitte auswählen --</v>
      </c>
      <c r="B192" t="str">
        <f t="shared" si="15"/>
        <v>-- bit</v>
      </c>
      <c r="C192" s="239" t="s">
        <v>1205</v>
      </c>
      <c r="D192" s="298">
        <f>Eingabeblatt!G229</f>
        <v>0</v>
      </c>
      <c r="E192">
        <f t="shared" si="16"/>
        <v>0</v>
      </c>
      <c r="F192" t="str">
        <f t="shared" si="12"/>
        <v>--</v>
      </c>
      <c r="G192" t="s">
        <v>1619</v>
      </c>
      <c r="H192" t="str">
        <f t="shared" si="13"/>
        <v>--;-- bit;05119;;0</v>
      </c>
    </row>
    <row r="193" spans="1:8" x14ac:dyDescent="0.3">
      <c r="A193" s="297" t="str">
        <f t="shared" si="14"/>
        <v>-- bitte auswählen --</v>
      </c>
      <c r="B193" t="str">
        <f t="shared" si="15"/>
        <v>-- bit</v>
      </c>
      <c r="C193" s="239" t="s">
        <v>1206</v>
      </c>
      <c r="D193" s="298">
        <f>Eingabeblatt!G230</f>
        <v>0</v>
      </c>
      <c r="E193">
        <f t="shared" si="16"/>
        <v>0</v>
      </c>
      <c r="F193" t="str">
        <f t="shared" si="12"/>
        <v>--</v>
      </c>
      <c r="G193" t="s">
        <v>1619</v>
      </c>
      <c r="H193" t="str">
        <f t="shared" si="13"/>
        <v>--;-- bit;05120;;0</v>
      </c>
    </row>
    <row r="194" spans="1:8" x14ac:dyDescent="0.3">
      <c r="A194" s="297" t="str">
        <f t="shared" si="14"/>
        <v>-- bitte auswählen --</v>
      </c>
      <c r="B194" t="str">
        <f t="shared" si="15"/>
        <v>-- bit</v>
      </c>
      <c r="C194" s="239" t="s">
        <v>1207</v>
      </c>
      <c r="D194" s="298">
        <f>Eingabeblatt!G231</f>
        <v>0</v>
      </c>
      <c r="E194">
        <f t="shared" si="16"/>
        <v>0</v>
      </c>
      <c r="F194" t="str">
        <f t="shared" si="12"/>
        <v>--</v>
      </c>
      <c r="G194" t="s">
        <v>1619</v>
      </c>
      <c r="H194" t="str">
        <f t="shared" si="13"/>
        <v>--;-- bit;05121;;0</v>
      </c>
    </row>
    <row r="195" spans="1:8" x14ac:dyDescent="0.3">
      <c r="A195" s="297" t="str">
        <f t="shared" si="14"/>
        <v>-- bitte auswählen --</v>
      </c>
      <c r="B195" t="str">
        <f t="shared" si="15"/>
        <v>-- bit</v>
      </c>
      <c r="C195" s="239" t="s">
        <v>1220</v>
      </c>
      <c r="D195" s="298">
        <f>Eingabeblatt!G235</f>
        <v>0</v>
      </c>
      <c r="E195">
        <f t="shared" si="16"/>
        <v>0</v>
      </c>
      <c r="F195" t="str">
        <f t="shared" ref="F195:F258" si="17">RIGHT(A194,2)</f>
        <v>--</v>
      </c>
      <c r="G195" t="s">
        <v>1619</v>
      </c>
      <c r="H195" t="str">
        <f t="shared" ref="H195:H258" si="18">F195&amp;G195&amp;B194&amp;G195&amp;C195&amp;G195&amp;G195&amp;E195</f>
        <v>--;-- bit;06110;;0</v>
      </c>
    </row>
    <row r="196" spans="1:8" x14ac:dyDescent="0.3">
      <c r="A196" s="297" t="str">
        <f t="shared" ref="A196:A259" si="19">A195</f>
        <v>-- bitte auswählen --</v>
      </c>
      <c r="B196" t="str">
        <f t="shared" ref="B196:B259" si="20">B195</f>
        <v>-- bit</v>
      </c>
      <c r="C196" s="239" t="s">
        <v>1221</v>
      </c>
      <c r="D196" s="298">
        <f>Eingabeblatt!G236</f>
        <v>0</v>
      </c>
      <c r="E196">
        <f t="shared" ref="E196:E259" si="21">ROUND(D196/1,0)</f>
        <v>0</v>
      </c>
      <c r="F196" t="str">
        <f t="shared" si="17"/>
        <v>--</v>
      </c>
      <c r="G196" t="s">
        <v>1619</v>
      </c>
      <c r="H196" t="str">
        <f t="shared" si="18"/>
        <v>--;-- bit;06111;;0</v>
      </c>
    </row>
    <row r="197" spans="1:8" x14ac:dyDescent="0.3">
      <c r="A197" s="297" t="str">
        <f t="shared" si="19"/>
        <v>-- bitte auswählen --</v>
      </c>
      <c r="B197" t="str">
        <f t="shared" si="20"/>
        <v>-- bit</v>
      </c>
      <c r="C197" s="239" t="s">
        <v>1222</v>
      </c>
      <c r="D197" s="298">
        <f>Eingabeblatt!G237</f>
        <v>0</v>
      </c>
      <c r="E197">
        <f t="shared" si="21"/>
        <v>0</v>
      </c>
      <c r="F197" t="str">
        <f t="shared" si="17"/>
        <v>--</v>
      </c>
      <c r="G197" t="s">
        <v>1619</v>
      </c>
      <c r="H197" t="str">
        <f t="shared" si="18"/>
        <v>--;-- bit;06112;;0</v>
      </c>
    </row>
    <row r="198" spans="1:8" x14ac:dyDescent="0.3">
      <c r="A198" s="297" t="str">
        <f t="shared" si="19"/>
        <v>-- bitte auswählen --</v>
      </c>
      <c r="B198" t="str">
        <f t="shared" si="20"/>
        <v>-- bit</v>
      </c>
      <c r="C198" s="239" t="s">
        <v>1223</v>
      </c>
      <c r="D198" s="298">
        <f>Eingabeblatt!G238</f>
        <v>0</v>
      </c>
      <c r="E198">
        <f t="shared" si="21"/>
        <v>0</v>
      </c>
      <c r="F198" t="str">
        <f t="shared" si="17"/>
        <v>--</v>
      </c>
      <c r="G198" t="s">
        <v>1619</v>
      </c>
      <c r="H198" t="str">
        <f t="shared" si="18"/>
        <v>--;-- bit;06113;;0</v>
      </c>
    </row>
    <row r="199" spans="1:8" x14ac:dyDescent="0.3">
      <c r="A199" s="297" t="str">
        <f t="shared" si="19"/>
        <v>-- bitte auswählen --</v>
      </c>
      <c r="B199" t="str">
        <f t="shared" si="20"/>
        <v>-- bit</v>
      </c>
      <c r="C199" s="239" t="s">
        <v>1224</v>
      </c>
      <c r="D199" s="298">
        <f>Eingabeblatt!G239</f>
        <v>0</v>
      </c>
      <c r="E199">
        <f t="shared" si="21"/>
        <v>0</v>
      </c>
      <c r="F199" t="str">
        <f t="shared" si="17"/>
        <v>--</v>
      </c>
      <c r="G199" t="s">
        <v>1619</v>
      </c>
      <c r="H199" t="str">
        <f t="shared" si="18"/>
        <v>--;-- bit;06114;;0</v>
      </c>
    </row>
    <row r="200" spans="1:8" x14ac:dyDescent="0.3">
      <c r="A200" s="297" t="str">
        <f t="shared" si="19"/>
        <v>-- bitte auswählen --</v>
      </c>
      <c r="B200" t="str">
        <f t="shared" si="20"/>
        <v>-- bit</v>
      </c>
      <c r="C200" s="239" t="s">
        <v>1225</v>
      </c>
      <c r="D200" s="298">
        <f>Eingabeblatt!G240</f>
        <v>0</v>
      </c>
      <c r="E200">
        <f t="shared" si="21"/>
        <v>0</v>
      </c>
      <c r="F200" t="str">
        <f t="shared" si="17"/>
        <v>--</v>
      </c>
      <c r="G200" t="s">
        <v>1619</v>
      </c>
      <c r="H200" t="str">
        <f t="shared" si="18"/>
        <v>--;-- bit;06115;;0</v>
      </c>
    </row>
    <row r="201" spans="1:8" x14ac:dyDescent="0.3">
      <c r="A201" s="297" t="str">
        <f t="shared" si="19"/>
        <v>-- bitte auswählen --</v>
      </c>
      <c r="B201" t="str">
        <f t="shared" si="20"/>
        <v>-- bit</v>
      </c>
      <c r="C201" s="239" t="s">
        <v>1226</v>
      </c>
      <c r="D201" s="298">
        <f>Eingabeblatt!G241</f>
        <v>0</v>
      </c>
      <c r="E201">
        <f t="shared" si="21"/>
        <v>0</v>
      </c>
      <c r="F201" t="str">
        <f t="shared" si="17"/>
        <v>--</v>
      </c>
      <c r="G201" t="s">
        <v>1619</v>
      </c>
      <c r="H201" t="str">
        <f t="shared" si="18"/>
        <v>--;-- bit;06116;;0</v>
      </c>
    </row>
    <row r="202" spans="1:8" x14ac:dyDescent="0.3">
      <c r="A202" s="297" t="str">
        <f t="shared" si="19"/>
        <v>-- bitte auswählen --</v>
      </c>
      <c r="B202" t="str">
        <f t="shared" si="20"/>
        <v>-- bit</v>
      </c>
      <c r="C202" s="239" t="s">
        <v>1227</v>
      </c>
      <c r="D202" s="298">
        <f>Eingabeblatt!G242</f>
        <v>0</v>
      </c>
      <c r="E202">
        <f t="shared" si="21"/>
        <v>0</v>
      </c>
      <c r="F202" t="str">
        <f t="shared" si="17"/>
        <v>--</v>
      </c>
      <c r="G202" t="s">
        <v>1619</v>
      </c>
      <c r="H202" t="str">
        <f t="shared" si="18"/>
        <v>--;-- bit;06117;;0</v>
      </c>
    </row>
    <row r="203" spans="1:8" x14ac:dyDescent="0.3">
      <c r="A203" s="297" t="str">
        <f t="shared" si="19"/>
        <v>-- bitte auswählen --</v>
      </c>
      <c r="B203" t="str">
        <f t="shared" si="20"/>
        <v>-- bit</v>
      </c>
      <c r="C203" s="239" t="s">
        <v>1228</v>
      </c>
      <c r="D203" s="298">
        <f>Eingabeblatt!G243</f>
        <v>0</v>
      </c>
      <c r="E203">
        <f t="shared" si="21"/>
        <v>0</v>
      </c>
      <c r="F203" t="str">
        <f t="shared" si="17"/>
        <v>--</v>
      </c>
      <c r="G203" t="s">
        <v>1619</v>
      </c>
      <c r="H203" t="str">
        <f t="shared" si="18"/>
        <v>--;-- bit;06118;;0</v>
      </c>
    </row>
    <row r="204" spans="1:8" x14ac:dyDescent="0.3">
      <c r="A204" s="297" t="str">
        <f t="shared" si="19"/>
        <v>-- bitte auswählen --</v>
      </c>
      <c r="B204" t="str">
        <f t="shared" si="20"/>
        <v>-- bit</v>
      </c>
      <c r="C204" s="239" t="s">
        <v>1229</v>
      </c>
      <c r="D204" s="298">
        <f>Eingabeblatt!G244</f>
        <v>0</v>
      </c>
      <c r="E204">
        <f t="shared" si="21"/>
        <v>0</v>
      </c>
      <c r="F204" t="str">
        <f t="shared" si="17"/>
        <v>--</v>
      </c>
      <c r="G204" t="s">
        <v>1619</v>
      </c>
      <c r="H204" t="str">
        <f t="shared" si="18"/>
        <v>--;-- bit;06119;;0</v>
      </c>
    </row>
    <row r="205" spans="1:8" x14ac:dyDescent="0.3">
      <c r="A205" s="297" t="str">
        <f t="shared" si="19"/>
        <v>-- bitte auswählen --</v>
      </c>
      <c r="B205" t="str">
        <f t="shared" si="20"/>
        <v>-- bit</v>
      </c>
      <c r="C205" s="239" t="s">
        <v>1230</v>
      </c>
      <c r="D205" s="298">
        <f>Eingabeblatt!G245</f>
        <v>0</v>
      </c>
      <c r="E205">
        <f t="shared" si="21"/>
        <v>0</v>
      </c>
      <c r="F205" t="str">
        <f t="shared" si="17"/>
        <v>--</v>
      </c>
      <c r="G205" t="s">
        <v>1619</v>
      </c>
      <c r="H205" t="str">
        <f t="shared" si="18"/>
        <v>--;-- bit;06120;;0</v>
      </c>
    </row>
    <row r="206" spans="1:8" x14ac:dyDescent="0.3">
      <c r="A206" s="297" t="str">
        <f t="shared" si="19"/>
        <v>-- bitte auswählen --</v>
      </c>
      <c r="B206" t="str">
        <f t="shared" si="20"/>
        <v>-- bit</v>
      </c>
      <c r="C206" s="239" t="s">
        <v>1231</v>
      </c>
      <c r="D206" s="298">
        <f>Eingabeblatt!G246</f>
        <v>0</v>
      </c>
      <c r="E206">
        <f t="shared" si="21"/>
        <v>0</v>
      </c>
      <c r="F206" t="str">
        <f t="shared" si="17"/>
        <v>--</v>
      </c>
      <c r="G206" t="s">
        <v>1619</v>
      </c>
      <c r="H206" t="str">
        <f t="shared" si="18"/>
        <v>--;-- bit;06121;;0</v>
      </c>
    </row>
    <row r="207" spans="1:8" x14ac:dyDescent="0.3">
      <c r="A207" s="297" t="str">
        <f t="shared" si="19"/>
        <v>-- bitte auswählen --</v>
      </c>
      <c r="B207" t="str">
        <f t="shared" si="20"/>
        <v>-- bit</v>
      </c>
      <c r="C207" s="239" t="s">
        <v>1241</v>
      </c>
      <c r="D207" s="298">
        <f>Eingabeblatt!G250</f>
        <v>0</v>
      </c>
      <c r="E207">
        <f t="shared" si="21"/>
        <v>0</v>
      </c>
      <c r="F207" t="str">
        <f t="shared" si="17"/>
        <v>--</v>
      </c>
      <c r="G207" t="s">
        <v>1619</v>
      </c>
      <c r="H207" t="str">
        <f t="shared" si="18"/>
        <v>--;-- bit;07110;;0</v>
      </c>
    </row>
    <row r="208" spans="1:8" x14ac:dyDescent="0.3">
      <c r="A208" s="297" t="str">
        <f t="shared" si="19"/>
        <v>-- bitte auswählen --</v>
      </c>
      <c r="B208" t="str">
        <f t="shared" si="20"/>
        <v>-- bit</v>
      </c>
      <c r="C208" s="239" t="s">
        <v>1242</v>
      </c>
      <c r="D208" s="298">
        <f>Eingabeblatt!G251</f>
        <v>0</v>
      </c>
      <c r="E208">
        <f t="shared" si="21"/>
        <v>0</v>
      </c>
      <c r="F208" t="str">
        <f t="shared" si="17"/>
        <v>--</v>
      </c>
      <c r="G208" t="s">
        <v>1619</v>
      </c>
      <c r="H208" t="str">
        <f t="shared" si="18"/>
        <v>--;-- bit;07111;;0</v>
      </c>
    </row>
    <row r="209" spans="1:8" x14ac:dyDescent="0.3">
      <c r="A209" s="297" t="str">
        <f t="shared" si="19"/>
        <v>-- bitte auswählen --</v>
      </c>
      <c r="B209" t="str">
        <f t="shared" si="20"/>
        <v>-- bit</v>
      </c>
      <c r="C209" s="239" t="s">
        <v>1243</v>
      </c>
      <c r="D209" s="298">
        <f>Eingabeblatt!G252</f>
        <v>0</v>
      </c>
      <c r="E209">
        <f t="shared" si="21"/>
        <v>0</v>
      </c>
      <c r="F209" t="str">
        <f t="shared" si="17"/>
        <v>--</v>
      </c>
      <c r="G209" t="s">
        <v>1619</v>
      </c>
      <c r="H209" t="str">
        <f t="shared" si="18"/>
        <v>--;-- bit;07112;;0</v>
      </c>
    </row>
    <row r="210" spans="1:8" x14ac:dyDescent="0.3">
      <c r="A210" s="297" t="str">
        <f t="shared" si="19"/>
        <v>-- bitte auswählen --</v>
      </c>
      <c r="B210" t="str">
        <f t="shared" si="20"/>
        <v>-- bit</v>
      </c>
      <c r="C210" s="239" t="s">
        <v>1244</v>
      </c>
      <c r="D210" s="298">
        <f>Eingabeblatt!G253</f>
        <v>0</v>
      </c>
      <c r="E210">
        <f t="shared" si="21"/>
        <v>0</v>
      </c>
      <c r="F210" t="str">
        <f t="shared" si="17"/>
        <v>--</v>
      </c>
      <c r="G210" t="s">
        <v>1619</v>
      </c>
      <c r="H210" t="str">
        <f t="shared" si="18"/>
        <v>--;-- bit;07113;;0</v>
      </c>
    </row>
    <row r="211" spans="1:8" x14ac:dyDescent="0.3">
      <c r="A211" s="297" t="str">
        <f t="shared" si="19"/>
        <v>-- bitte auswählen --</v>
      </c>
      <c r="B211" t="str">
        <f t="shared" si="20"/>
        <v>-- bit</v>
      </c>
      <c r="C211" s="239" t="s">
        <v>1245</v>
      </c>
      <c r="D211" s="298">
        <f>Eingabeblatt!G254</f>
        <v>0</v>
      </c>
      <c r="E211">
        <f t="shared" si="21"/>
        <v>0</v>
      </c>
      <c r="F211" t="str">
        <f t="shared" si="17"/>
        <v>--</v>
      </c>
      <c r="G211" t="s">
        <v>1619</v>
      </c>
      <c r="H211" t="str">
        <f t="shared" si="18"/>
        <v>--;-- bit;07114;;0</v>
      </c>
    </row>
    <row r="212" spans="1:8" x14ac:dyDescent="0.3">
      <c r="A212" s="297" t="str">
        <f t="shared" si="19"/>
        <v>-- bitte auswählen --</v>
      </c>
      <c r="B212" t="str">
        <f t="shared" si="20"/>
        <v>-- bit</v>
      </c>
      <c r="C212" s="239" t="s">
        <v>1246</v>
      </c>
      <c r="D212" s="298">
        <f>Eingabeblatt!G255</f>
        <v>0</v>
      </c>
      <c r="E212">
        <f t="shared" si="21"/>
        <v>0</v>
      </c>
      <c r="F212" t="str">
        <f t="shared" si="17"/>
        <v>--</v>
      </c>
      <c r="G212" t="s">
        <v>1619</v>
      </c>
      <c r="H212" t="str">
        <f t="shared" si="18"/>
        <v>--;-- bit;07115;;0</v>
      </c>
    </row>
    <row r="213" spans="1:8" x14ac:dyDescent="0.3">
      <c r="A213" s="297" t="str">
        <f t="shared" si="19"/>
        <v>-- bitte auswählen --</v>
      </c>
      <c r="B213" t="str">
        <f t="shared" si="20"/>
        <v>-- bit</v>
      </c>
      <c r="C213" s="239" t="s">
        <v>1247</v>
      </c>
      <c r="D213" s="298">
        <f>Eingabeblatt!G256</f>
        <v>0</v>
      </c>
      <c r="E213">
        <f t="shared" si="21"/>
        <v>0</v>
      </c>
      <c r="F213" t="str">
        <f t="shared" si="17"/>
        <v>--</v>
      </c>
      <c r="G213" t="s">
        <v>1619</v>
      </c>
      <c r="H213" t="str">
        <f t="shared" si="18"/>
        <v>--;-- bit;07116;;0</v>
      </c>
    </row>
    <row r="214" spans="1:8" x14ac:dyDescent="0.3">
      <c r="A214" s="297" t="str">
        <f t="shared" si="19"/>
        <v>-- bitte auswählen --</v>
      </c>
      <c r="B214" t="str">
        <f t="shared" si="20"/>
        <v>-- bit</v>
      </c>
      <c r="C214" s="239" t="s">
        <v>1248</v>
      </c>
      <c r="D214" s="298">
        <f>Eingabeblatt!G257</f>
        <v>0</v>
      </c>
      <c r="E214">
        <f t="shared" si="21"/>
        <v>0</v>
      </c>
      <c r="F214" t="str">
        <f t="shared" si="17"/>
        <v>--</v>
      </c>
      <c r="G214" t="s">
        <v>1619</v>
      </c>
      <c r="H214" t="str">
        <f t="shared" si="18"/>
        <v>--;-- bit;07117;;0</v>
      </c>
    </row>
    <row r="215" spans="1:8" x14ac:dyDescent="0.3">
      <c r="A215" s="297" t="str">
        <f t="shared" si="19"/>
        <v>-- bitte auswählen --</v>
      </c>
      <c r="B215" t="str">
        <f t="shared" si="20"/>
        <v>-- bit</v>
      </c>
      <c r="C215" s="239" t="s">
        <v>1249</v>
      </c>
      <c r="D215" s="298">
        <f>Eingabeblatt!G258</f>
        <v>0</v>
      </c>
      <c r="E215">
        <f t="shared" si="21"/>
        <v>0</v>
      </c>
      <c r="F215" t="str">
        <f t="shared" si="17"/>
        <v>--</v>
      </c>
      <c r="G215" t="s">
        <v>1619</v>
      </c>
      <c r="H215" t="str">
        <f t="shared" si="18"/>
        <v>--;-- bit;07118;;0</v>
      </c>
    </row>
    <row r="216" spans="1:8" x14ac:dyDescent="0.3">
      <c r="A216" s="297" t="str">
        <f t="shared" si="19"/>
        <v>-- bitte auswählen --</v>
      </c>
      <c r="B216" t="str">
        <f t="shared" si="20"/>
        <v>-- bit</v>
      </c>
      <c r="C216" s="239" t="s">
        <v>1250</v>
      </c>
      <c r="D216" s="298">
        <f>Eingabeblatt!G259</f>
        <v>0</v>
      </c>
      <c r="E216">
        <f t="shared" si="21"/>
        <v>0</v>
      </c>
      <c r="F216" t="str">
        <f t="shared" si="17"/>
        <v>--</v>
      </c>
      <c r="G216" t="s">
        <v>1619</v>
      </c>
      <c r="H216" t="str">
        <f t="shared" si="18"/>
        <v>--;-- bit;07119;;0</v>
      </c>
    </row>
    <row r="217" spans="1:8" x14ac:dyDescent="0.3">
      <c r="A217" s="297" t="str">
        <f t="shared" si="19"/>
        <v>-- bitte auswählen --</v>
      </c>
      <c r="B217" t="str">
        <f t="shared" si="20"/>
        <v>-- bit</v>
      </c>
      <c r="C217" s="239" t="s">
        <v>1251</v>
      </c>
      <c r="D217" s="298">
        <f>Eingabeblatt!G260</f>
        <v>0</v>
      </c>
      <c r="E217">
        <f t="shared" si="21"/>
        <v>0</v>
      </c>
      <c r="F217" t="str">
        <f t="shared" si="17"/>
        <v>--</v>
      </c>
      <c r="G217" t="s">
        <v>1619</v>
      </c>
      <c r="H217" t="str">
        <f t="shared" si="18"/>
        <v>--;-- bit;07120;;0</v>
      </c>
    </row>
    <row r="218" spans="1:8" x14ac:dyDescent="0.3">
      <c r="A218" s="297" t="str">
        <f t="shared" si="19"/>
        <v>-- bitte auswählen --</v>
      </c>
      <c r="B218" t="str">
        <f t="shared" si="20"/>
        <v>-- bit</v>
      </c>
      <c r="C218" s="239" t="s">
        <v>1252</v>
      </c>
      <c r="D218" s="298">
        <f>Eingabeblatt!G261</f>
        <v>0</v>
      </c>
      <c r="E218">
        <f t="shared" si="21"/>
        <v>0</v>
      </c>
      <c r="F218" t="str">
        <f t="shared" si="17"/>
        <v>--</v>
      </c>
      <c r="G218" t="s">
        <v>1619</v>
      </c>
      <c r="H218" t="str">
        <f t="shared" si="18"/>
        <v>--;-- bit;07121;;0</v>
      </c>
    </row>
    <row r="219" spans="1:8" x14ac:dyDescent="0.3">
      <c r="A219" s="297" t="str">
        <f t="shared" si="19"/>
        <v>-- bitte auswählen --</v>
      </c>
      <c r="B219" t="str">
        <f t="shared" si="20"/>
        <v>-- bit</v>
      </c>
      <c r="C219" s="239" t="s">
        <v>1263</v>
      </c>
      <c r="D219" s="298">
        <f>Eingabeblatt!G265</f>
        <v>0</v>
      </c>
      <c r="E219">
        <f t="shared" si="21"/>
        <v>0</v>
      </c>
      <c r="F219" t="str">
        <f t="shared" si="17"/>
        <v>--</v>
      </c>
      <c r="G219" t="s">
        <v>1619</v>
      </c>
      <c r="H219" t="str">
        <f t="shared" si="18"/>
        <v>--;-- bit;08110;;0</v>
      </c>
    </row>
    <row r="220" spans="1:8" x14ac:dyDescent="0.3">
      <c r="A220" s="297" t="str">
        <f t="shared" si="19"/>
        <v>-- bitte auswählen --</v>
      </c>
      <c r="B220" t="str">
        <f t="shared" si="20"/>
        <v>-- bit</v>
      </c>
      <c r="C220" s="239" t="s">
        <v>1264</v>
      </c>
      <c r="D220" s="298">
        <f>Eingabeblatt!G266</f>
        <v>0</v>
      </c>
      <c r="E220">
        <f t="shared" si="21"/>
        <v>0</v>
      </c>
      <c r="F220" t="str">
        <f t="shared" si="17"/>
        <v>--</v>
      </c>
      <c r="G220" t="s">
        <v>1619</v>
      </c>
      <c r="H220" t="str">
        <f t="shared" si="18"/>
        <v>--;-- bit;08111;;0</v>
      </c>
    </row>
    <row r="221" spans="1:8" x14ac:dyDescent="0.3">
      <c r="A221" s="297" t="str">
        <f t="shared" si="19"/>
        <v>-- bitte auswählen --</v>
      </c>
      <c r="B221" t="str">
        <f t="shared" si="20"/>
        <v>-- bit</v>
      </c>
      <c r="C221" s="239" t="s">
        <v>1265</v>
      </c>
      <c r="D221" s="298">
        <f>Eingabeblatt!G267</f>
        <v>0</v>
      </c>
      <c r="E221">
        <f t="shared" si="21"/>
        <v>0</v>
      </c>
      <c r="F221" t="str">
        <f t="shared" si="17"/>
        <v>--</v>
      </c>
      <c r="G221" t="s">
        <v>1619</v>
      </c>
      <c r="H221" t="str">
        <f t="shared" si="18"/>
        <v>--;-- bit;08112;;0</v>
      </c>
    </row>
    <row r="222" spans="1:8" x14ac:dyDescent="0.3">
      <c r="A222" s="297" t="str">
        <f t="shared" si="19"/>
        <v>-- bitte auswählen --</v>
      </c>
      <c r="B222" t="str">
        <f t="shared" si="20"/>
        <v>-- bit</v>
      </c>
      <c r="C222" s="239" t="s">
        <v>1266</v>
      </c>
      <c r="D222" s="298">
        <f>Eingabeblatt!G268</f>
        <v>0</v>
      </c>
      <c r="E222">
        <f t="shared" si="21"/>
        <v>0</v>
      </c>
      <c r="F222" t="str">
        <f t="shared" si="17"/>
        <v>--</v>
      </c>
      <c r="G222" t="s">
        <v>1619</v>
      </c>
      <c r="H222" t="str">
        <f t="shared" si="18"/>
        <v>--;-- bit;08113;;0</v>
      </c>
    </row>
    <row r="223" spans="1:8" x14ac:dyDescent="0.3">
      <c r="A223" s="297" t="str">
        <f t="shared" si="19"/>
        <v>-- bitte auswählen --</v>
      </c>
      <c r="B223" t="str">
        <f t="shared" si="20"/>
        <v>-- bit</v>
      </c>
      <c r="C223" s="239" t="s">
        <v>1267</v>
      </c>
      <c r="D223" s="298">
        <f>Eingabeblatt!G269</f>
        <v>0</v>
      </c>
      <c r="E223">
        <f t="shared" si="21"/>
        <v>0</v>
      </c>
      <c r="F223" t="str">
        <f t="shared" si="17"/>
        <v>--</v>
      </c>
      <c r="G223" t="s">
        <v>1619</v>
      </c>
      <c r="H223" t="str">
        <f t="shared" si="18"/>
        <v>--;-- bit;08114;;0</v>
      </c>
    </row>
    <row r="224" spans="1:8" x14ac:dyDescent="0.3">
      <c r="A224" s="297" t="str">
        <f t="shared" si="19"/>
        <v>-- bitte auswählen --</v>
      </c>
      <c r="B224" t="str">
        <f t="shared" si="20"/>
        <v>-- bit</v>
      </c>
      <c r="C224" s="239" t="s">
        <v>1268</v>
      </c>
      <c r="D224" s="298">
        <f>Eingabeblatt!G270</f>
        <v>0</v>
      </c>
      <c r="E224">
        <f t="shared" si="21"/>
        <v>0</v>
      </c>
      <c r="F224" t="str">
        <f t="shared" si="17"/>
        <v>--</v>
      </c>
      <c r="G224" t="s">
        <v>1619</v>
      </c>
      <c r="H224" t="str">
        <f t="shared" si="18"/>
        <v>--;-- bit;08115;;0</v>
      </c>
    </row>
    <row r="225" spans="1:8" x14ac:dyDescent="0.3">
      <c r="A225" s="297" t="str">
        <f t="shared" si="19"/>
        <v>-- bitte auswählen --</v>
      </c>
      <c r="B225" t="str">
        <f t="shared" si="20"/>
        <v>-- bit</v>
      </c>
      <c r="C225" s="239" t="s">
        <v>1269</v>
      </c>
      <c r="D225" s="298">
        <f>Eingabeblatt!G271</f>
        <v>0</v>
      </c>
      <c r="E225">
        <f t="shared" si="21"/>
        <v>0</v>
      </c>
      <c r="F225" t="str">
        <f t="shared" si="17"/>
        <v>--</v>
      </c>
      <c r="G225" t="s">
        <v>1619</v>
      </c>
      <c r="H225" t="str">
        <f t="shared" si="18"/>
        <v>--;-- bit;08116;;0</v>
      </c>
    </row>
    <row r="226" spans="1:8" x14ac:dyDescent="0.3">
      <c r="A226" s="297" t="str">
        <f t="shared" si="19"/>
        <v>-- bitte auswählen --</v>
      </c>
      <c r="B226" t="str">
        <f t="shared" si="20"/>
        <v>-- bit</v>
      </c>
      <c r="C226" s="239" t="s">
        <v>1270</v>
      </c>
      <c r="D226" s="298">
        <f>Eingabeblatt!G272</f>
        <v>0</v>
      </c>
      <c r="E226">
        <f t="shared" si="21"/>
        <v>0</v>
      </c>
      <c r="F226" t="str">
        <f t="shared" si="17"/>
        <v>--</v>
      </c>
      <c r="G226" t="s">
        <v>1619</v>
      </c>
      <c r="H226" t="str">
        <f t="shared" si="18"/>
        <v>--;-- bit;08117;;0</v>
      </c>
    </row>
    <row r="227" spans="1:8" x14ac:dyDescent="0.3">
      <c r="A227" s="297" t="str">
        <f t="shared" si="19"/>
        <v>-- bitte auswählen --</v>
      </c>
      <c r="B227" t="str">
        <f t="shared" si="20"/>
        <v>-- bit</v>
      </c>
      <c r="C227" s="239" t="s">
        <v>1271</v>
      </c>
      <c r="D227" s="298">
        <f>Eingabeblatt!G273</f>
        <v>0</v>
      </c>
      <c r="E227">
        <f t="shared" si="21"/>
        <v>0</v>
      </c>
      <c r="F227" t="str">
        <f t="shared" si="17"/>
        <v>--</v>
      </c>
      <c r="G227" t="s">
        <v>1619</v>
      </c>
      <c r="H227" t="str">
        <f t="shared" si="18"/>
        <v>--;-- bit;08118;;0</v>
      </c>
    </row>
    <row r="228" spans="1:8" x14ac:dyDescent="0.3">
      <c r="A228" s="297" t="str">
        <f t="shared" si="19"/>
        <v>-- bitte auswählen --</v>
      </c>
      <c r="B228" t="str">
        <f t="shared" si="20"/>
        <v>-- bit</v>
      </c>
      <c r="C228" s="239" t="s">
        <v>1272</v>
      </c>
      <c r="D228" s="298">
        <f>Eingabeblatt!G274</f>
        <v>0</v>
      </c>
      <c r="E228">
        <f t="shared" si="21"/>
        <v>0</v>
      </c>
      <c r="F228" t="str">
        <f t="shared" si="17"/>
        <v>--</v>
      </c>
      <c r="G228" t="s">
        <v>1619</v>
      </c>
      <c r="H228" t="str">
        <f t="shared" si="18"/>
        <v>--;-- bit;08119;;0</v>
      </c>
    </row>
    <row r="229" spans="1:8" x14ac:dyDescent="0.3">
      <c r="A229" s="297" t="str">
        <f t="shared" si="19"/>
        <v>-- bitte auswählen --</v>
      </c>
      <c r="B229" t="str">
        <f t="shared" si="20"/>
        <v>-- bit</v>
      </c>
      <c r="C229" s="239" t="s">
        <v>1273</v>
      </c>
      <c r="D229" s="298">
        <f>Eingabeblatt!G275</f>
        <v>0</v>
      </c>
      <c r="E229">
        <f t="shared" si="21"/>
        <v>0</v>
      </c>
      <c r="F229" t="str">
        <f t="shared" si="17"/>
        <v>--</v>
      </c>
      <c r="G229" t="s">
        <v>1619</v>
      </c>
      <c r="H229" t="str">
        <f t="shared" si="18"/>
        <v>--;-- bit;08120;;0</v>
      </c>
    </row>
    <row r="230" spans="1:8" x14ac:dyDescent="0.3">
      <c r="A230" s="297" t="str">
        <f t="shared" si="19"/>
        <v>-- bitte auswählen --</v>
      </c>
      <c r="B230" t="str">
        <f t="shared" si="20"/>
        <v>-- bit</v>
      </c>
      <c r="C230" s="239" t="s">
        <v>1274</v>
      </c>
      <c r="D230" s="298">
        <f>Eingabeblatt!G276</f>
        <v>0</v>
      </c>
      <c r="E230">
        <f t="shared" si="21"/>
        <v>0</v>
      </c>
      <c r="F230" t="str">
        <f t="shared" si="17"/>
        <v>--</v>
      </c>
      <c r="G230" t="s">
        <v>1619</v>
      </c>
      <c r="H230" t="str">
        <f t="shared" si="18"/>
        <v>--;-- bit;08121;;0</v>
      </c>
    </row>
    <row r="231" spans="1:8" x14ac:dyDescent="0.3">
      <c r="A231" s="297" t="str">
        <f t="shared" si="19"/>
        <v>-- bitte auswählen --</v>
      </c>
      <c r="B231" t="str">
        <f t="shared" si="20"/>
        <v>-- bit</v>
      </c>
      <c r="C231" s="239" t="s">
        <v>1284</v>
      </c>
      <c r="D231" s="298">
        <f>Eingabeblatt!G280</f>
        <v>0</v>
      </c>
      <c r="E231">
        <f t="shared" si="21"/>
        <v>0</v>
      </c>
      <c r="F231" t="str">
        <f t="shared" si="17"/>
        <v>--</v>
      </c>
      <c r="G231" t="s">
        <v>1619</v>
      </c>
      <c r="H231" t="str">
        <f t="shared" si="18"/>
        <v>--;-- bit;09110;;0</v>
      </c>
    </row>
    <row r="232" spans="1:8" x14ac:dyDescent="0.3">
      <c r="A232" s="297" t="str">
        <f t="shared" si="19"/>
        <v>-- bitte auswählen --</v>
      </c>
      <c r="B232" t="str">
        <f t="shared" si="20"/>
        <v>-- bit</v>
      </c>
      <c r="C232" s="239" t="s">
        <v>1285</v>
      </c>
      <c r="D232" s="298">
        <f>Eingabeblatt!G281</f>
        <v>0</v>
      </c>
      <c r="E232">
        <f t="shared" si="21"/>
        <v>0</v>
      </c>
      <c r="F232" t="str">
        <f t="shared" si="17"/>
        <v>--</v>
      </c>
      <c r="G232" t="s">
        <v>1619</v>
      </c>
      <c r="H232" t="str">
        <f t="shared" si="18"/>
        <v>--;-- bit;09111;;0</v>
      </c>
    </row>
    <row r="233" spans="1:8" x14ac:dyDescent="0.3">
      <c r="A233" s="297" t="str">
        <f t="shared" si="19"/>
        <v>-- bitte auswählen --</v>
      </c>
      <c r="B233" t="str">
        <f t="shared" si="20"/>
        <v>-- bit</v>
      </c>
      <c r="C233" s="239" t="s">
        <v>1286</v>
      </c>
      <c r="D233" s="298">
        <f>Eingabeblatt!G282</f>
        <v>0</v>
      </c>
      <c r="E233">
        <f t="shared" si="21"/>
        <v>0</v>
      </c>
      <c r="F233" t="str">
        <f t="shared" si="17"/>
        <v>--</v>
      </c>
      <c r="G233" t="s">
        <v>1619</v>
      </c>
      <c r="H233" t="str">
        <f t="shared" si="18"/>
        <v>--;-- bit;09112;;0</v>
      </c>
    </row>
    <row r="234" spans="1:8" x14ac:dyDescent="0.3">
      <c r="A234" s="297" t="str">
        <f t="shared" si="19"/>
        <v>-- bitte auswählen --</v>
      </c>
      <c r="B234" t="str">
        <f t="shared" si="20"/>
        <v>-- bit</v>
      </c>
      <c r="C234" s="239" t="s">
        <v>1287</v>
      </c>
      <c r="D234" s="298">
        <f>Eingabeblatt!G283</f>
        <v>0</v>
      </c>
      <c r="E234">
        <f t="shared" si="21"/>
        <v>0</v>
      </c>
      <c r="F234" t="str">
        <f t="shared" si="17"/>
        <v>--</v>
      </c>
      <c r="G234" t="s">
        <v>1619</v>
      </c>
      <c r="H234" t="str">
        <f t="shared" si="18"/>
        <v>--;-- bit;09113;;0</v>
      </c>
    </row>
    <row r="235" spans="1:8" x14ac:dyDescent="0.3">
      <c r="A235" s="297" t="str">
        <f t="shared" si="19"/>
        <v>-- bitte auswählen --</v>
      </c>
      <c r="B235" t="str">
        <f t="shared" si="20"/>
        <v>-- bit</v>
      </c>
      <c r="C235" s="239" t="s">
        <v>1288</v>
      </c>
      <c r="D235" s="298">
        <f>Eingabeblatt!G284</f>
        <v>0</v>
      </c>
      <c r="E235">
        <f t="shared" si="21"/>
        <v>0</v>
      </c>
      <c r="F235" t="str">
        <f t="shared" si="17"/>
        <v>--</v>
      </c>
      <c r="G235" t="s">
        <v>1619</v>
      </c>
      <c r="H235" t="str">
        <f t="shared" si="18"/>
        <v>--;-- bit;09114;;0</v>
      </c>
    </row>
    <row r="236" spans="1:8" x14ac:dyDescent="0.3">
      <c r="A236" s="297" t="str">
        <f t="shared" si="19"/>
        <v>-- bitte auswählen --</v>
      </c>
      <c r="B236" t="str">
        <f t="shared" si="20"/>
        <v>-- bit</v>
      </c>
      <c r="C236" s="239" t="s">
        <v>1289</v>
      </c>
      <c r="D236" s="298">
        <f>Eingabeblatt!G285</f>
        <v>0</v>
      </c>
      <c r="E236">
        <f t="shared" si="21"/>
        <v>0</v>
      </c>
      <c r="F236" t="str">
        <f t="shared" si="17"/>
        <v>--</v>
      </c>
      <c r="G236" t="s">
        <v>1619</v>
      </c>
      <c r="H236" t="str">
        <f t="shared" si="18"/>
        <v>--;-- bit;09115;;0</v>
      </c>
    </row>
    <row r="237" spans="1:8" x14ac:dyDescent="0.3">
      <c r="A237" s="297" t="str">
        <f t="shared" si="19"/>
        <v>-- bitte auswählen --</v>
      </c>
      <c r="B237" t="str">
        <f t="shared" si="20"/>
        <v>-- bit</v>
      </c>
      <c r="C237" s="239" t="s">
        <v>1290</v>
      </c>
      <c r="D237" s="298">
        <f>Eingabeblatt!G286</f>
        <v>0</v>
      </c>
      <c r="E237">
        <f t="shared" si="21"/>
        <v>0</v>
      </c>
      <c r="F237" t="str">
        <f t="shared" si="17"/>
        <v>--</v>
      </c>
      <c r="G237" t="s">
        <v>1619</v>
      </c>
      <c r="H237" t="str">
        <f t="shared" si="18"/>
        <v>--;-- bit;09116;;0</v>
      </c>
    </row>
    <row r="238" spans="1:8" x14ac:dyDescent="0.3">
      <c r="A238" s="297" t="str">
        <f t="shared" si="19"/>
        <v>-- bitte auswählen --</v>
      </c>
      <c r="B238" t="str">
        <f t="shared" si="20"/>
        <v>-- bit</v>
      </c>
      <c r="C238" s="239" t="s">
        <v>1291</v>
      </c>
      <c r="D238" s="298">
        <f>Eingabeblatt!G287</f>
        <v>0</v>
      </c>
      <c r="E238">
        <f t="shared" si="21"/>
        <v>0</v>
      </c>
      <c r="F238" t="str">
        <f t="shared" si="17"/>
        <v>--</v>
      </c>
      <c r="G238" t="s">
        <v>1619</v>
      </c>
      <c r="H238" t="str">
        <f t="shared" si="18"/>
        <v>--;-- bit;09117;;0</v>
      </c>
    </row>
    <row r="239" spans="1:8" x14ac:dyDescent="0.3">
      <c r="A239" s="297" t="str">
        <f t="shared" si="19"/>
        <v>-- bitte auswählen --</v>
      </c>
      <c r="B239" t="str">
        <f t="shared" si="20"/>
        <v>-- bit</v>
      </c>
      <c r="C239" s="239" t="s">
        <v>1292</v>
      </c>
      <c r="D239" s="298">
        <f>Eingabeblatt!G288</f>
        <v>0</v>
      </c>
      <c r="E239">
        <f t="shared" si="21"/>
        <v>0</v>
      </c>
      <c r="F239" t="str">
        <f t="shared" si="17"/>
        <v>--</v>
      </c>
      <c r="G239" t="s">
        <v>1619</v>
      </c>
      <c r="H239" t="str">
        <f t="shared" si="18"/>
        <v>--;-- bit;09118;;0</v>
      </c>
    </row>
    <row r="240" spans="1:8" x14ac:dyDescent="0.3">
      <c r="A240" s="297" t="str">
        <f t="shared" si="19"/>
        <v>-- bitte auswählen --</v>
      </c>
      <c r="B240" t="str">
        <f t="shared" si="20"/>
        <v>-- bit</v>
      </c>
      <c r="C240" s="239" t="s">
        <v>1293</v>
      </c>
      <c r="D240" s="298">
        <f>Eingabeblatt!G289</f>
        <v>0</v>
      </c>
      <c r="E240">
        <f t="shared" si="21"/>
        <v>0</v>
      </c>
      <c r="F240" t="str">
        <f t="shared" si="17"/>
        <v>--</v>
      </c>
      <c r="G240" t="s">
        <v>1619</v>
      </c>
      <c r="H240" t="str">
        <f t="shared" si="18"/>
        <v>--;-- bit;09119;;0</v>
      </c>
    </row>
    <row r="241" spans="1:8" x14ac:dyDescent="0.3">
      <c r="A241" s="297" t="str">
        <f t="shared" si="19"/>
        <v>-- bitte auswählen --</v>
      </c>
      <c r="B241" t="str">
        <f t="shared" si="20"/>
        <v>-- bit</v>
      </c>
      <c r="C241" s="239" t="s">
        <v>1294</v>
      </c>
      <c r="D241" s="298">
        <f>Eingabeblatt!G290</f>
        <v>0</v>
      </c>
      <c r="E241">
        <f t="shared" si="21"/>
        <v>0</v>
      </c>
      <c r="F241" t="str">
        <f t="shared" si="17"/>
        <v>--</v>
      </c>
      <c r="G241" t="s">
        <v>1619</v>
      </c>
      <c r="H241" t="str">
        <f t="shared" si="18"/>
        <v>--;-- bit;09120;;0</v>
      </c>
    </row>
    <row r="242" spans="1:8" x14ac:dyDescent="0.3">
      <c r="A242" s="297" t="str">
        <f t="shared" si="19"/>
        <v>-- bitte auswählen --</v>
      </c>
      <c r="B242" t="str">
        <f t="shared" si="20"/>
        <v>-- bit</v>
      </c>
      <c r="C242" s="239" t="s">
        <v>1295</v>
      </c>
      <c r="D242" s="298">
        <f>Eingabeblatt!G291</f>
        <v>0</v>
      </c>
      <c r="E242">
        <f t="shared" si="21"/>
        <v>0</v>
      </c>
      <c r="F242" t="str">
        <f t="shared" si="17"/>
        <v>--</v>
      </c>
      <c r="G242" t="s">
        <v>1619</v>
      </c>
      <c r="H242" t="str">
        <f t="shared" si="18"/>
        <v>--;-- bit;09121;;0</v>
      </c>
    </row>
    <row r="243" spans="1:8" x14ac:dyDescent="0.3">
      <c r="A243" s="297" t="str">
        <f t="shared" si="19"/>
        <v>-- bitte auswählen --</v>
      </c>
      <c r="B243" t="str">
        <f t="shared" si="20"/>
        <v>-- bit</v>
      </c>
      <c r="C243" s="239" t="s">
        <v>1307</v>
      </c>
      <c r="D243" s="298">
        <f>Eingabeblatt!G295</f>
        <v>0</v>
      </c>
      <c r="E243">
        <f t="shared" si="21"/>
        <v>0</v>
      </c>
      <c r="F243" t="str">
        <f t="shared" si="17"/>
        <v>--</v>
      </c>
      <c r="G243" t="s">
        <v>1619</v>
      </c>
      <c r="H243" t="str">
        <f t="shared" si="18"/>
        <v>--;-- bit;10110;;0</v>
      </c>
    </row>
    <row r="244" spans="1:8" x14ac:dyDescent="0.3">
      <c r="A244" s="297" t="str">
        <f t="shared" si="19"/>
        <v>-- bitte auswählen --</v>
      </c>
      <c r="B244" t="str">
        <f t="shared" si="20"/>
        <v>-- bit</v>
      </c>
      <c r="C244" s="239" t="s">
        <v>1308</v>
      </c>
      <c r="D244" s="298">
        <f>Eingabeblatt!G296</f>
        <v>0</v>
      </c>
      <c r="E244">
        <f t="shared" si="21"/>
        <v>0</v>
      </c>
      <c r="F244" t="str">
        <f t="shared" si="17"/>
        <v>--</v>
      </c>
      <c r="G244" t="s">
        <v>1619</v>
      </c>
      <c r="H244" t="str">
        <f t="shared" si="18"/>
        <v>--;-- bit;10111;;0</v>
      </c>
    </row>
    <row r="245" spans="1:8" x14ac:dyDescent="0.3">
      <c r="A245" s="297" t="str">
        <f t="shared" si="19"/>
        <v>-- bitte auswählen --</v>
      </c>
      <c r="B245" t="str">
        <f t="shared" si="20"/>
        <v>-- bit</v>
      </c>
      <c r="C245" s="239" t="s">
        <v>1309</v>
      </c>
      <c r="D245" s="298">
        <f>Eingabeblatt!G297</f>
        <v>0</v>
      </c>
      <c r="E245">
        <f t="shared" si="21"/>
        <v>0</v>
      </c>
      <c r="F245" t="str">
        <f t="shared" si="17"/>
        <v>--</v>
      </c>
      <c r="G245" t="s">
        <v>1619</v>
      </c>
      <c r="H245" t="str">
        <f t="shared" si="18"/>
        <v>--;-- bit;10112;;0</v>
      </c>
    </row>
    <row r="246" spans="1:8" x14ac:dyDescent="0.3">
      <c r="A246" s="297" t="str">
        <f t="shared" si="19"/>
        <v>-- bitte auswählen --</v>
      </c>
      <c r="B246" t="str">
        <f t="shared" si="20"/>
        <v>-- bit</v>
      </c>
      <c r="C246" s="239" t="s">
        <v>1310</v>
      </c>
      <c r="D246" s="298">
        <f>Eingabeblatt!G298</f>
        <v>0</v>
      </c>
      <c r="E246">
        <f t="shared" si="21"/>
        <v>0</v>
      </c>
      <c r="F246" t="str">
        <f t="shared" si="17"/>
        <v>--</v>
      </c>
      <c r="G246" t="s">
        <v>1619</v>
      </c>
      <c r="H246" t="str">
        <f t="shared" si="18"/>
        <v>--;-- bit;10113;;0</v>
      </c>
    </row>
    <row r="247" spans="1:8" x14ac:dyDescent="0.3">
      <c r="A247" s="297" t="str">
        <f t="shared" si="19"/>
        <v>-- bitte auswählen --</v>
      </c>
      <c r="B247" t="str">
        <f t="shared" si="20"/>
        <v>-- bit</v>
      </c>
      <c r="C247" s="239" t="s">
        <v>1311</v>
      </c>
      <c r="D247" s="298">
        <f>Eingabeblatt!G299</f>
        <v>0</v>
      </c>
      <c r="E247">
        <f t="shared" si="21"/>
        <v>0</v>
      </c>
      <c r="F247" t="str">
        <f t="shared" si="17"/>
        <v>--</v>
      </c>
      <c r="G247" t="s">
        <v>1619</v>
      </c>
      <c r="H247" t="str">
        <f t="shared" si="18"/>
        <v>--;-- bit;10114;;0</v>
      </c>
    </row>
    <row r="248" spans="1:8" x14ac:dyDescent="0.3">
      <c r="A248" s="297" t="str">
        <f t="shared" si="19"/>
        <v>-- bitte auswählen --</v>
      </c>
      <c r="B248" t="str">
        <f t="shared" si="20"/>
        <v>-- bit</v>
      </c>
      <c r="C248" s="239" t="s">
        <v>1312</v>
      </c>
      <c r="D248" s="298">
        <f>Eingabeblatt!G300</f>
        <v>0</v>
      </c>
      <c r="E248">
        <f t="shared" si="21"/>
        <v>0</v>
      </c>
      <c r="F248" t="str">
        <f t="shared" si="17"/>
        <v>--</v>
      </c>
      <c r="G248" t="s">
        <v>1619</v>
      </c>
      <c r="H248" t="str">
        <f t="shared" si="18"/>
        <v>--;-- bit;10115;;0</v>
      </c>
    </row>
    <row r="249" spans="1:8" x14ac:dyDescent="0.3">
      <c r="A249" s="297" t="str">
        <f t="shared" si="19"/>
        <v>-- bitte auswählen --</v>
      </c>
      <c r="B249" t="str">
        <f t="shared" si="20"/>
        <v>-- bit</v>
      </c>
      <c r="C249" s="239" t="s">
        <v>1313</v>
      </c>
      <c r="D249" s="298">
        <f>Eingabeblatt!G301</f>
        <v>0</v>
      </c>
      <c r="E249">
        <f t="shared" si="21"/>
        <v>0</v>
      </c>
      <c r="F249" t="str">
        <f t="shared" si="17"/>
        <v>--</v>
      </c>
      <c r="G249" t="s">
        <v>1619</v>
      </c>
      <c r="H249" t="str">
        <f t="shared" si="18"/>
        <v>--;-- bit;10116;;0</v>
      </c>
    </row>
    <row r="250" spans="1:8" x14ac:dyDescent="0.3">
      <c r="A250" s="297" t="str">
        <f t="shared" si="19"/>
        <v>-- bitte auswählen --</v>
      </c>
      <c r="B250" t="str">
        <f t="shared" si="20"/>
        <v>-- bit</v>
      </c>
      <c r="C250" s="239" t="s">
        <v>1314</v>
      </c>
      <c r="D250" s="298">
        <f>Eingabeblatt!G302</f>
        <v>0</v>
      </c>
      <c r="E250">
        <f t="shared" si="21"/>
        <v>0</v>
      </c>
      <c r="F250" t="str">
        <f t="shared" si="17"/>
        <v>--</v>
      </c>
      <c r="G250" t="s">
        <v>1619</v>
      </c>
      <c r="H250" t="str">
        <f t="shared" si="18"/>
        <v>--;-- bit;10117;;0</v>
      </c>
    </row>
    <row r="251" spans="1:8" x14ac:dyDescent="0.3">
      <c r="A251" s="297" t="str">
        <f t="shared" si="19"/>
        <v>-- bitte auswählen --</v>
      </c>
      <c r="B251" t="str">
        <f t="shared" si="20"/>
        <v>-- bit</v>
      </c>
      <c r="C251" s="239" t="s">
        <v>1315</v>
      </c>
      <c r="D251" s="298">
        <f>Eingabeblatt!G303</f>
        <v>0</v>
      </c>
      <c r="E251">
        <f t="shared" si="21"/>
        <v>0</v>
      </c>
      <c r="F251" t="str">
        <f t="shared" si="17"/>
        <v>--</v>
      </c>
      <c r="G251" t="s">
        <v>1619</v>
      </c>
      <c r="H251" t="str">
        <f t="shared" si="18"/>
        <v>--;-- bit;10118;;0</v>
      </c>
    </row>
    <row r="252" spans="1:8" x14ac:dyDescent="0.3">
      <c r="A252" s="297" t="str">
        <f t="shared" si="19"/>
        <v>-- bitte auswählen --</v>
      </c>
      <c r="B252" t="str">
        <f t="shared" si="20"/>
        <v>-- bit</v>
      </c>
      <c r="C252" s="239" t="s">
        <v>1316</v>
      </c>
      <c r="D252" s="298">
        <f>Eingabeblatt!G304</f>
        <v>0</v>
      </c>
      <c r="E252">
        <f t="shared" si="21"/>
        <v>0</v>
      </c>
      <c r="F252" t="str">
        <f t="shared" si="17"/>
        <v>--</v>
      </c>
      <c r="G252" t="s">
        <v>1619</v>
      </c>
      <c r="H252" t="str">
        <f t="shared" si="18"/>
        <v>--;-- bit;10119;;0</v>
      </c>
    </row>
    <row r="253" spans="1:8" x14ac:dyDescent="0.3">
      <c r="A253" s="297" t="str">
        <f t="shared" si="19"/>
        <v>-- bitte auswählen --</v>
      </c>
      <c r="B253" t="str">
        <f t="shared" si="20"/>
        <v>-- bit</v>
      </c>
      <c r="C253" s="239" t="s">
        <v>1317</v>
      </c>
      <c r="D253" s="298">
        <f>Eingabeblatt!G305</f>
        <v>0</v>
      </c>
      <c r="E253">
        <f t="shared" si="21"/>
        <v>0</v>
      </c>
      <c r="F253" t="str">
        <f t="shared" si="17"/>
        <v>--</v>
      </c>
      <c r="G253" t="s">
        <v>1619</v>
      </c>
      <c r="H253" t="str">
        <f t="shared" si="18"/>
        <v>--;-- bit;10120;;0</v>
      </c>
    </row>
    <row r="254" spans="1:8" x14ac:dyDescent="0.3">
      <c r="A254" s="297" t="str">
        <f t="shared" si="19"/>
        <v>-- bitte auswählen --</v>
      </c>
      <c r="B254" t="str">
        <f t="shared" si="20"/>
        <v>-- bit</v>
      </c>
      <c r="C254" s="239" t="s">
        <v>1318</v>
      </c>
      <c r="D254" s="298">
        <f>Eingabeblatt!G306</f>
        <v>0</v>
      </c>
      <c r="E254">
        <f t="shared" si="21"/>
        <v>0</v>
      </c>
      <c r="F254" t="str">
        <f t="shared" si="17"/>
        <v>--</v>
      </c>
      <c r="G254" t="s">
        <v>1619</v>
      </c>
      <c r="H254" t="str">
        <f t="shared" si="18"/>
        <v>--;-- bit;10121;;0</v>
      </c>
    </row>
    <row r="255" spans="1:8" x14ac:dyDescent="0.3">
      <c r="A255" s="297" t="str">
        <f t="shared" si="19"/>
        <v>-- bitte auswählen --</v>
      </c>
      <c r="B255" t="str">
        <f t="shared" si="20"/>
        <v>-- bit</v>
      </c>
      <c r="C255" s="239" t="s">
        <v>1328</v>
      </c>
      <c r="D255" s="298">
        <f>Eingabeblatt!G310</f>
        <v>0</v>
      </c>
      <c r="E255">
        <f t="shared" si="21"/>
        <v>0</v>
      </c>
      <c r="F255" t="str">
        <f t="shared" si="17"/>
        <v>--</v>
      </c>
      <c r="G255" t="s">
        <v>1619</v>
      </c>
      <c r="H255" t="str">
        <f t="shared" si="18"/>
        <v>--;-- bit;11110;;0</v>
      </c>
    </row>
    <row r="256" spans="1:8" x14ac:dyDescent="0.3">
      <c r="A256" s="297" t="str">
        <f t="shared" si="19"/>
        <v>-- bitte auswählen --</v>
      </c>
      <c r="B256" t="str">
        <f t="shared" si="20"/>
        <v>-- bit</v>
      </c>
      <c r="C256" s="239" t="s">
        <v>1329</v>
      </c>
      <c r="D256" s="298">
        <f>Eingabeblatt!G311</f>
        <v>0</v>
      </c>
      <c r="E256">
        <f t="shared" si="21"/>
        <v>0</v>
      </c>
      <c r="F256" t="str">
        <f t="shared" si="17"/>
        <v>--</v>
      </c>
      <c r="G256" t="s">
        <v>1619</v>
      </c>
      <c r="H256" t="str">
        <f t="shared" si="18"/>
        <v>--;-- bit;11111;;0</v>
      </c>
    </row>
    <row r="257" spans="1:8" x14ac:dyDescent="0.3">
      <c r="A257" s="297" t="str">
        <f t="shared" si="19"/>
        <v>-- bitte auswählen --</v>
      </c>
      <c r="B257" t="str">
        <f t="shared" si="20"/>
        <v>-- bit</v>
      </c>
      <c r="C257" s="239" t="s">
        <v>1330</v>
      </c>
      <c r="D257" s="298">
        <f>Eingabeblatt!G312</f>
        <v>0</v>
      </c>
      <c r="E257">
        <f t="shared" si="21"/>
        <v>0</v>
      </c>
      <c r="F257" t="str">
        <f t="shared" si="17"/>
        <v>--</v>
      </c>
      <c r="G257" t="s">
        <v>1619</v>
      </c>
      <c r="H257" t="str">
        <f t="shared" si="18"/>
        <v>--;-- bit;11112;;0</v>
      </c>
    </row>
    <row r="258" spans="1:8" x14ac:dyDescent="0.3">
      <c r="A258" s="297" t="str">
        <f t="shared" si="19"/>
        <v>-- bitte auswählen --</v>
      </c>
      <c r="B258" t="str">
        <f t="shared" si="20"/>
        <v>-- bit</v>
      </c>
      <c r="C258" s="239" t="s">
        <v>1331</v>
      </c>
      <c r="D258" s="298">
        <f>Eingabeblatt!G313</f>
        <v>0</v>
      </c>
      <c r="E258">
        <f t="shared" si="21"/>
        <v>0</v>
      </c>
      <c r="F258" t="str">
        <f t="shared" si="17"/>
        <v>--</v>
      </c>
      <c r="G258" t="s">
        <v>1619</v>
      </c>
      <c r="H258" t="str">
        <f t="shared" si="18"/>
        <v>--;-- bit;11113;;0</v>
      </c>
    </row>
    <row r="259" spans="1:8" x14ac:dyDescent="0.3">
      <c r="A259" s="297" t="str">
        <f t="shared" si="19"/>
        <v>-- bitte auswählen --</v>
      </c>
      <c r="B259" t="str">
        <f t="shared" si="20"/>
        <v>-- bit</v>
      </c>
      <c r="C259" s="239" t="s">
        <v>1332</v>
      </c>
      <c r="D259" s="298">
        <f>Eingabeblatt!G314</f>
        <v>0</v>
      </c>
      <c r="E259">
        <f t="shared" si="21"/>
        <v>0</v>
      </c>
      <c r="F259" t="str">
        <f t="shared" ref="F259:F322" si="22">RIGHT(A258,2)</f>
        <v>--</v>
      </c>
      <c r="G259" t="s">
        <v>1619</v>
      </c>
      <c r="H259" t="str">
        <f t="shared" ref="H259:H322" si="23">F259&amp;G259&amp;B258&amp;G259&amp;C259&amp;G259&amp;G259&amp;E259</f>
        <v>--;-- bit;11114;;0</v>
      </c>
    </row>
    <row r="260" spans="1:8" x14ac:dyDescent="0.3">
      <c r="A260" s="297" t="str">
        <f t="shared" ref="A260:A323" si="24">A259</f>
        <v>-- bitte auswählen --</v>
      </c>
      <c r="B260" t="str">
        <f t="shared" ref="B260:B323" si="25">B259</f>
        <v>-- bit</v>
      </c>
      <c r="C260" s="239" t="s">
        <v>1333</v>
      </c>
      <c r="D260" s="298">
        <f>Eingabeblatt!G315</f>
        <v>0</v>
      </c>
      <c r="E260">
        <f t="shared" ref="E260:E323" si="26">ROUND(D260/1,0)</f>
        <v>0</v>
      </c>
      <c r="F260" t="str">
        <f t="shared" si="22"/>
        <v>--</v>
      </c>
      <c r="G260" t="s">
        <v>1619</v>
      </c>
      <c r="H260" t="str">
        <f t="shared" si="23"/>
        <v>--;-- bit;11115;;0</v>
      </c>
    </row>
    <row r="261" spans="1:8" x14ac:dyDescent="0.3">
      <c r="A261" s="297" t="str">
        <f t="shared" si="24"/>
        <v>-- bitte auswählen --</v>
      </c>
      <c r="B261" t="str">
        <f t="shared" si="25"/>
        <v>-- bit</v>
      </c>
      <c r="C261" s="239" t="s">
        <v>1334</v>
      </c>
      <c r="D261" s="298">
        <f>Eingabeblatt!G316</f>
        <v>0</v>
      </c>
      <c r="E261">
        <f t="shared" si="26"/>
        <v>0</v>
      </c>
      <c r="F261" t="str">
        <f t="shared" si="22"/>
        <v>--</v>
      </c>
      <c r="G261" t="s">
        <v>1619</v>
      </c>
      <c r="H261" t="str">
        <f t="shared" si="23"/>
        <v>--;-- bit;11116;;0</v>
      </c>
    </row>
    <row r="262" spans="1:8" x14ac:dyDescent="0.3">
      <c r="A262" s="297" t="str">
        <f t="shared" si="24"/>
        <v>-- bitte auswählen --</v>
      </c>
      <c r="B262" t="str">
        <f t="shared" si="25"/>
        <v>-- bit</v>
      </c>
      <c r="C262" s="239" t="s">
        <v>1335</v>
      </c>
      <c r="D262" s="298">
        <f>Eingabeblatt!G317</f>
        <v>0</v>
      </c>
      <c r="E262">
        <f t="shared" si="26"/>
        <v>0</v>
      </c>
      <c r="F262" t="str">
        <f t="shared" si="22"/>
        <v>--</v>
      </c>
      <c r="G262" t="s">
        <v>1619</v>
      </c>
      <c r="H262" t="str">
        <f t="shared" si="23"/>
        <v>--;-- bit;11117;;0</v>
      </c>
    </row>
    <row r="263" spans="1:8" x14ac:dyDescent="0.3">
      <c r="A263" s="297" t="str">
        <f t="shared" si="24"/>
        <v>-- bitte auswählen --</v>
      </c>
      <c r="B263" t="str">
        <f t="shared" si="25"/>
        <v>-- bit</v>
      </c>
      <c r="C263" s="239" t="s">
        <v>1336</v>
      </c>
      <c r="D263" s="298">
        <f>Eingabeblatt!G318</f>
        <v>0</v>
      </c>
      <c r="E263">
        <f t="shared" si="26"/>
        <v>0</v>
      </c>
      <c r="F263" t="str">
        <f t="shared" si="22"/>
        <v>--</v>
      </c>
      <c r="G263" t="s">
        <v>1619</v>
      </c>
      <c r="H263" t="str">
        <f t="shared" si="23"/>
        <v>--;-- bit;11118;;0</v>
      </c>
    </row>
    <row r="264" spans="1:8" x14ac:dyDescent="0.3">
      <c r="A264" s="297" t="str">
        <f t="shared" si="24"/>
        <v>-- bitte auswählen --</v>
      </c>
      <c r="B264" t="str">
        <f t="shared" si="25"/>
        <v>-- bit</v>
      </c>
      <c r="C264" s="239" t="s">
        <v>1337</v>
      </c>
      <c r="D264" s="298">
        <f>Eingabeblatt!G319</f>
        <v>0</v>
      </c>
      <c r="E264">
        <f t="shared" si="26"/>
        <v>0</v>
      </c>
      <c r="F264" t="str">
        <f t="shared" si="22"/>
        <v>--</v>
      </c>
      <c r="G264" t="s">
        <v>1619</v>
      </c>
      <c r="H264" t="str">
        <f t="shared" si="23"/>
        <v>--;-- bit;11119;;0</v>
      </c>
    </row>
    <row r="265" spans="1:8" x14ac:dyDescent="0.3">
      <c r="A265" s="297" t="str">
        <f t="shared" si="24"/>
        <v>-- bitte auswählen --</v>
      </c>
      <c r="B265" t="str">
        <f t="shared" si="25"/>
        <v>-- bit</v>
      </c>
      <c r="C265" s="239" t="s">
        <v>1338</v>
      </c>
      <c r="D265" s="298">
        <f>Eingabeblatt!G320</f>
        <v>0</v>
      </c>
      <c r="E265">
        <f t="shared" si="26"/>
        <v>0</v>
      </c>
      <c r="F265" t="str">
        <f t="shared" si="22"/>
        <v>--</v>
      </c>
      <c r="G265" t="s">
        <v>1619</v>
      </c>
      <c r="H265" t="str">
        <f t="shared" si="23"/>
        <v>--;-- bit;11120;;0</v>
      </c>
    </row>
    <row r="266" spans="1:8" x14ac:dyDescent="0.3">
      <c r="A266" s="297" t="str">
        <f t="shared" si="24"/>
        <v>-- bitte auswählen --</v>
      </c>
      <c r="B266" t="str">
        <f t="shared" si="25"/>
        <v>-- bit</v>
      </c>
      <c r="C266" s="239" t="s">
        <v>1339</v>
      </c>
      <c r="D266" s="298">
        <f>Eingabeblatt!G321</f>
        <v>0</v>
      </c>
      <c r="E266">
        <f t="shared" si="26"/>
        <v>0</v>
      </c>
      <c r="F266" t="str">
        <f t="shared" si="22"/>
        <v>--</v>
      </c>
      <c r="G266" t="s">
        <v>1619</v>
      </c>
      <c r="H266" t="str">
        <f t="shared" si="23"/>
        <v>--;-- bit;11121;;0</v>
      </c>
    </row>
    <row r="267" spans="1:8" x14ac:dyDescent="0.3">
      <c r="A267" s="297" t="str">
        <f t="shared" si="24"/>
        <v>-- bitte auswählen --</v>
      </c>
      <c r="B267" t="str">
        <f t="shared" si="25"/>
        <v>-- bit</v>
      </c>
      <c r="C267" s="239" t="s">
        <v>1348</v>
      </c>
      <c r="D267" s="298">
        <f>Eingabeblatt!G325</f>
        <v>0</v>
      </c>
      <c r="E267">
        <f t="shared" si="26"/>
        <v>0</v>
      </c>
      <c r="F267" t="str">
        <f t="shared" si="22"/>
        <v>--</v>
      </c>
      <c r="G267" t="s">
        <v>1619</v>
      </c>
      <c r="H267" t="str">
        <f t="shared" si="23"/>
        <v>--;-- bit;12110;;0</v>
      </c>
    </row>
    <row r="268" spans="1:8" x14ac:dyDescent="0.3">
      <c r="A268" s="297" t="str">
        <f t="shared" si="24"/>
        <v>-- bitte auswählen --</v>
      </c>
      <c r="B268" t="str">
        <f t="shared" si="25"/>
        <v>-- bit</v>
      </c>
      <c r="C268" s="239" t="s">
        <v>1349</v>
      </c>
      <c r="D268" s="298">
        <f>Eingabeblatt!G326</f>
        <v>0</v>
      </c>
      <c r="E268">
        <f t="shared" si="26"/>
        <v>0</v>
      </c>
      <c r="F268" t="str">
        <f t="shared" si="22"/>
        <v>--</v>
      </c>
      <c r="G268" t="s">
        <v>1619</v>
      </c>
      <c r="H268" t="str">
        <f t="shared" si="23"/>
        <v>--;-- bit;12111;;0</v>
      </c>
    </row>
    <row r="269" spans="1:8" x14ac:dyDescent="0.3">
      <c r="A269" s="297" t="str">
        <f t="shared" si="24"/>
        <v>-- bitte auswählen --</v>
      </c>
      <c r="B269" t="str">
        <f t="shared" si="25"/>
        <v>-- bit</v>
      </c>
      <c r="C269" s="239" t="s">
        <v>1350</v>
      </c>
      <c r="D269" s="298">
        <f>Eingabeblatt!G327</f>
        <v>0</v>
      </c>
      <c r="E269">
        <f t="shared" si="26"/>
        <v>0</v>
      </c>
      <c r="F269" t="str">
        <f t="shared" si="22"/>
        <v>--</v>
      </c>
      <c r="G269" t="s">
        <v>1619</v>
      </c>
      <c r="H269" t="str">
        <f t="shared" si="23"/>
        <v>--;-- bit;12112;;0</v>
      </c>
    </row>
    <row r="270" spans="1:8" x14ac:dyDescent="0.3">
      <c r="A270" s="297" t="str">
        <f t="shared" si="24"/>
        <v>-- bitte auswählen --</v>
      </c>
      <c r="B270" t="str">
        <f t="shared" si="25"/>
        <v>-- bit</v>
      </c>
      <c r="C270" s="239" t="s">
        <v>1351</v>
      </c>
      <c r="D270" s="298">
        <f>Eingabeblatt!G328</f>
        <v>0</v>
      </c>
      <c r="E270">
        <f t="shared" si="26"/>
        <v>0</v>
      </c>
      <c r="F270" t="str">
        <f t="shared" si="22"/>
        <v>--</v>
      </c>
      <c r="G270" t="s">
        <v>1619</v>
      </c>
      <c r="H270" t="str">
        <f t="shared" si="23"/>
        <v>--;-- bit;12113;;0</v>
      </c>
    </row>
    <row r="271" spans="1:8" x14ac:dyDescent="0.3">
      <c r="A271" s="297" t="str">
        <f t="shared" si="24"/>
        <v>-- bitte auswählen --</v>
      </c>
      <c r="B271" t="str">
        <f t="shared" si="25"/>
        <v>-- bit</v>
      </c>
      <c r="C271" s="239" t="s">
        <v>1352</v>
      </c>
      <c r="D271" s="298">
        <f>Eingabeblatt!G329</f>
        <v>0</v>
      </c>
      <c r="E271">
        <f t="shared" si="26"/>
        <v>0</v>
      </c>
      <c r="F271" t="str">
        <f t="shared" si="22"/>
        <v>--</v>
      </c>
      <c r="G271" t="s">
        <v>1619</v>
      </c>
      <c r="H271" t="str">
        <f t="shared" si="23"/>
        <v>--;-- bit;12114;;0</v>
      </c>
    </row>
    <row r="272" spans="1:8" x14ac:dyDescent="0.3">
      <c r="A272" s="297" t="str">
        <f t="shared" si="24"/>
        <v>-- bitte auswählen --</v>
      </c>
      <c r="B272" t="str">
        <f t="shared" si="25"/>
        <v>-- bit</v>
      </c>
      <c r="C272" s="239" t="s">
        <v>1353</v>
      </c>
      <c r="D272" s="298">
        <f>Eingabeblatt!G330</f>
        <v>0</v>
      </c>
      <c r="E272">
        <f t="shared" si="26"/>
        <v>0</v>
      </c>
      <c r="F272" t="str">
        <f t="shared" si="22"/>
        <v>--</v>
      </c>
      <c r="G272" t="s">
        <v>1619</v>
      </c>
      <c r="H272" t="str">
        <f t="shared" si="23"/>
        <v>--;-- bit;12115;;0</v>
      </c>
    </row>
    <row r="273" spans="1:8" x14ac:dyDescent="0.3">
      <c r="A273" s="297" t="str">
        <f t="shared" si="24"/>
        <v>-- bitte auswählen --</v>
      </c>
      <c r="B273" t="str">
        <f t="shared" si="25"/>
        <v>-- bit</v>
      </c>
      <c r="C273" s="239" t="s">
        <v>1354</v>
      </c>
      <c r="D273" s="298">
        <f>Eingabeblatt!G331</f>
        <v>0</v>
      </c>
      <c r="E273">
        <f t="shared" si="26"/>
        <v>0</v>
      </c>
      <c r="F273" t="str">
        <f t="shared" si="22"/>
        <v>--</v>
      </c>
      <c r="G273" t="s">
        <v>1619</v>
      </c>
      <c r="H273" t="str">
        <f t="shared" si="23"/>
        <v>--;-- bit;12116;;0</v>
      </c>
    </row>
    <row r="274" spans="1:8" x14ac:dyDescent="0.3">
      <c r="A274" s="297" t="str">
        <f t="shared" si="24"/>
        <v>-- bitte auswählen --</v>
      </c>
      <c r="B274" t="str">
        <f t="shared" si="25"/>
        <v>-- bit</v>
      </c>
      <c r="C274" s="239" t="s">
        <v>1355</v>
      </c>
      <c r="D274" s="298">
        <f>Eingabeblatt!G332</f>
        <v>0</v>
      </c>
      <c r="E274">
        <f t="shared" si="26"/>
        <v>0</v>
      </c>
      <c r="F274" t="str">
        <f t="shared" si="22"/>
        <v>--</v>
      </c>
      <c r="G274" t="s">
        <v>1619</v>
      </c>
      <c r="H274" t="str">
        <f t="shared" si="23"/>
        <v>--;-- bit;12117;;0</v>
      </c>
    </row>
    <row r="275" spans="1:8" x14ac:dyDescent="0.3">
      <c r="A275" s="297" t="str">
        <f t="shared" si="24"/>
        <v>-- bitte auswählen --</v>
      </c>
      <c r="B275" t="str">
        <f t="shared" si="25"/>
        <v>-- bit</v>
      </c>
      <c r="C275" s="239" t="s">
        <v>1356</v>
      </c>
      <c r="D275" s="298">
        <f>Eingabeblatt!G333</f>
        <v>0</v>
      </c>
      <c r="E275">
        <f t="shared" si="26"/>
        <v>0</v>
      </c>
      <c r="F275" t="str">
        <f t="shared" si="22"/>
        <v>--</v>
      </c>
      <c r="G275" t="s">
        <v>1619</v>
      </c>
      <c r="H275" t="str">
        <f t="shared" si="23"/>
        <v>--;-- bit;12118;;0</v>
      </c>
    </row>
    <row r="276" spans="1:8" x14ac:dyDescent="0.3">
      <c r="A276" s="297" t="str">
        <f t="shared" si="24"/>
        <v>-- bitte auswählen --</v>
      </c>
      <c r="B276" t="str">
        <f t="shared" si="25"/>
        <v>-- bit</v>
      </c>
      <c r="C276" s="239" t="s">
        <v>1357</v>
      </c>
      <c r="D276" s="298">
        <f>Eingabeblatt!G334</f>
        <v>0</v>
      </c>
      <c r="E276">
        <f t="shared" si="26"/>
        <v>0</v>
      </c>
      <c r="F276" t="str">
        <f t="shared" si="22"/>
        <v>--</v>
      </c>
      <c r="G276" t="s">
        <v>1619</v>
      </c>
      <c r="H276" t="str">
        <f t="shared" si="23"/>
        <v>--;-- bit;12119;;0</v>
      </c>
    </row>
    <row r="277" spans="1:8" x14ac:dyDescent="0.3">
      <c r="A277" s="297" t="str">
        <f t="shared" si="24"/>
        <v>-- bitte auswählen --</v>
      </c>
      <c r="B277" t="str">
        <f t="shared" si="25"/>
        <v>-- bit</v>
      </c>
      <c r="C277" s="239" t="s">
        <v>1358</v>
      </c>
      <c r="D277" s="298">
        <f>Eingabeblatt!G335</f>
        <v>0</v>
      </c>
      <c r="E277">
        <f t="shared" si="26"/>
        <v>0</v>
      </c>
      <c r="F277" t="str">
        <f t="shared" si="22"/>
        <v>--</v>
      </c>
      <c r="G277" t="s">
        <v>1619</v>
      </c>
      <c r="H277" t="str">
        <f t="shared" si="23"/>
        <v>--;-- bit;12120;;0</v>
      </c>
    </row>
    <row r="278" spans="1:8" x14ac:dyDescent="0.3">
      <c r="A278" s="297" t="str">
        <f t="shared" si="24"/>
        <v>-- bitte auswählen --</v>
      </c>
      <c r="B278" t="str">
        <f t="shared" si="25"/>
        <v>-- bit</v>
      </c>
      <c r="C278" s="239" t="s">
        <v>1359</v>
      </c>
      <c r="D278" s="298">
        <f>Eingabeblatt!G336</f>
        <v>0</v>
      </c>
      <c r="E278">
        <f t="shared" si="26"/>
        <v>0</v>
      </c>
      <c r="F278" t="str">
        <f t="shared" si="22"/>
        <v>--</v>
      </c>
      <c r="G278" t="s">
        <v>1619</v>
      </c>
      <c r="H278" t="str">
        <f t="shared" si="23"/>
        <v>--;-- bit;12121;;0</v>
      </c>
    </row>
    <row r="279" spans="1:8" x14ac:dyDescent="0.3">
      <c r="A279" s="297" t="str">
        <f t="shared" si="24"/>
        <v>-- bitte auswählen --</v>
      </c>
      <c r="B279" t="str">
        <f t="shared" si="25"/>
        <v>-- bit</v>
      </c>
      <c r="C279" s="239" t="s">
        <v>1368</v>
      </c>
      <c r="D279" s="298">
        <f>Eingabeblatt!G340</f>
        <v>0</v>
      </c>
      <c r="E279">
        <f t="shared" si="26"/>
        <v>0</v>
      </c>
      <c r="F279" t="str">
        <f t="shared" si="22"/>
        <v>--</v>
      </c>
      <c r="G279" t="s">
        <v>1619</v>
      </c>
      <c r="H279" t="str">
        <f t="shared" si="23"/>
        <v>--;-- bit;13110;;0</v>
      </c>
    </row>
    <row r="280" spans="1:8" x14ac:dyDescent="0.3">
      <c r="A280" s="297" t="str">
        <f t="shared" si="24"/>
        <v>-- bitte auswählen --</v>
      </c>
      <c r="B280" t="str">
        <f t="shared" si="25"/>
        <v>-- bit</v>
      </c>
      <c r="C280" s="239" t="s">
        <v>1369</v>
      </c>
      <c r="D280" s="298">
        <f>Eingabeblatt!G341</f>
        <v>0</v>
      </c>
      <c r="E280">
        <f t="shared" si="26"/>
        <v>0</v>
      </c>
      <c r="F280" t="str">
        <f t="shared" si="22"/>
        <v>--</v>
      </c>
      <c r="G280" t="s">
        <v>1619</v>
      </c>
      <c r="H280" t="str">
        <f t="shared" si="23"/>
        <v>--;-- bit;13111;;0</v>
      </c>
    </row>
    <row r="281" spans="1:8" x14ac:dyDescent="0.3">
      <c r="A281" s="297" t="str">
        <f t="shared" si="24"/>
        <v>-- bitte auswählen --</v>
      </c>
      <c r="B281" t="str">
        <f t="shared" si="25"/>
        <v>-- bit</v>
      </c>
      <c r="C281" s="239" t="s">
        <v>1370</v>
      </c>
      <c r="D281" s="298">
        <f>Eingabeblatt!G342</f>
        <v>0</v>
      </c>
      <c r="E281">
        <f t="shared" si="26"/>
        <v>0</v>
      </c>
      <c r="F281" t="str">
        <f t="shared" si="22"/>
        <v>--</v>
      </c>
      <c r="G281" t="s">
        <v>1619</v>
      </c>
      <c r="H281" t="str">
        <f t="shared" si="23"/>
        <v>--;-- bit;13112;;0</v>
      </c>
    </row>
    <row r="282" spans="1:8" x14ac:dyDescent="0.3">
      <c r="A282" s="297" t="str">
        <f t="shared" si="24"/>
        <v>-- bitte auswählen --</v>
      </c>
      <c r="B282" t="str">
        <f t="shared" si="25"/>
        <v>-- bit</v>
      </c>
      <c r="C282" s="239" t="s">
        <v>1371</v>
      </c>
      <c r="D282" s="298">
        <f>Eingabeblatt!G343</f>
        <v>0</v>
      </c>
      <c r="E282">
        <f t="shared" si="26"/>
        <v>0</v>
      </c>
      <c r="F282" t="str">
        <f t="shared" si="22"/>
        <v>--</v>
      </c>
      <c r="G282" t="s">
        <v>1619</v>
      </c>
      <c r="H282" t="str">
        <f t="shared" si="23"/>
        <v>--;-- bit;13113;;0</v>
      </c>
    </row>
    <row r="283" spans="1:8" x14ac:dyDescent="0.3">
      <c r="A283" s="297" t="str">
        <f t="shared" si="24"/>
        <v>-- bitte auswählen --</v>
      </c>
      <c r="B283" t="str">
        <f t="shared" si="25"/>
        <v>-- bit</v>
      </c>
      <c r="C283" s="239" t="s">
        <v>1372</v>
      </c>
      <c r="D283" s="298">
        <f>Eingabeblatt!G344</f>
        <v>0</v>
      </c>
      <c r="E283">
        <f t="shared" si="26"/>
        <v>0</v>
      </c>
      <c r="F283" t="str">
        <f t="shared" si="22"/>
        <v>--</v>
      </c>
      <c r="G283" t="s">
        <v>1619</v>
      </c>
      <c r="H283" t="str">
        <f t="shared" si="23"/>
        <v>--;-- bit;13114;;0</v>
      </c>
    </row>
    <row r="284" spans="1:8" x14ac:dyDescent="0.3">
      <c r="A284" s="297" t="str">
        <f t="shared" si="24"/>
        <v>-- bitte auswählen --</v>
      </c>
      <c r="B284" t="str">
        <f t="shared" si="25"/>
        <v>-- bit</v>
      </c>
      <c r="C284" s="239" t="s">
        <v>1373</v>
      </c>
      <c r="D284" s="298">
        <f>Eingabeblatt!G345</f>
        <v>0</v>
      </c>
      <c r="E284">
        <f t="shared" si="26"/>
        <v>0</v>
      </c>
      <c r="F284" t="str">
        <f t="shared" si="22"/>
        <v>--</v>
      </c>
      <c r="G284" t="s">
        <v>1619</v>
      </c>
      <c r="H284" t="str">
        <f t="shared" si="23"/>
        <v>--;-- bit;13115;;0</v>
      </c>
    </row>
    <row r="285" spans="1:8" x14ac:dyDescent="0.3">
      <c r="A285" s="297" t="str">
        <f t="shared" si="24"/>
        <v>-- bitte auswählen --</v>
      </c>
      <c r="B285" t="str">
        <f t="shared" si="25"/>
        <v>-- bit</v>
      </c>
      <c r="C285" s="239" t="s">
        <v>1374</v>
      </c>
      <c r="D285" s="298">
        <f>Eingabeblatt!G346</f>
        <v>0</v>
      </c>
      <c r="E285">
        <f t="shared" si="26"/>
        <v>0</v>
      </c>
      <c r="F285" t="str">
        <f t="shared" si="22"/>
        <v>--</v>
      </c>
      <c r="G285" t="s">
        <v>1619</v>
      </c>
      <c r="H285" t="str">
        <f t="shared" si="23"/>
        <v>--;-- bit;13116;;0</v>
      </c>
    </row>
    <row r="286" spans="1:8" x14ac:dyDescent="0.3">
      <c r="A286" s="297" t="str">
        <f t="shared" si="24"/>
        <v>-- bitte auswählen --</v>
      </c>
      <c r="B286" t="str">
        <f t="shared" si="25"/>
        <v>-- bit</v>
      </c>
      <c r="C286" s="239" t="s">
        <v>1375</v>
      </c>
      <c r="D286" s="298">
        <f>Eingabeblatt!G347</f>
        <v>0</v>
      </c>
      <c r="E286">
        <f t="shared" si="26"/>
        <v>0</v>
      </c>
      <c r="F286" t="str">
        <f t="shared" si="22"/>
        <v>--</v>
      </c>
      <c r="G286" t="s">
        <v>1619</v>
      </c>
      <c r="H286" t="str">
        <f t="shared" si="23"/>
        <v>--;-- bit;13117;;0</v>
      </c>
    </row>
    <row r="287" spans="1:8" x14ac:dyDescent="0.3">
      <c r="A287" s="297" t="str">
        <f t="shared" si="24"/>
        <v>-- bitte auswählen --</v>
      </c>
      <c r="B287" t="str">
        <f t="shared" si="25"/>
        <v>-- bit</v>
      </c>
      <c r="C287" s="239" t="s">
        <v>1376</v>
      </c>
      <c r="D287" s="298">
        <f>Eingabeblatt!G348</f>
        <v>0</v>
      </c>
      <c r="E287">
        <f t="shared" si="26"/>
        <v>0</v>
      </c>
      <c r="F287" t="str">
        <f t="shared" si="22"/>
        <v>--</v>
      </c>
      <c r="G287" t="s">
        <v>1619</v>
      </c>
      <c r="H287" t="str">
        <f t="shared" si="23"/>
        <v>--;-- bit;13118;;0</v>
      </c>
    </row>
    <row r="288" spans="1:8" x14ac:dyDescent="0.3">
      <c r="A288" s="297" t="str">
        <f t="shared" si="24"/>
        <v>-- bitte auswählen --</v>
      </c>
      <c r="B288" t="str">
        <f t="shared" si="25"/>
        <v>-- bit</v>
      </c>
      <c r="C288" s="239" t="s">
        <v>1377</v>
      </c>
      <c r="D288" s="298">
        <f>Eingabeblatt!G349</f>
        <v>0</v>
      </c>
      <c r="E288">
        <f t="shared" si="26"/>
        <v>0</v>
      </c>
      <c r="F288" t="str">
        <f t="shared" si="22"/>
        <v>--</v>
      </c>
      <c r="G288" t="s">
        <v>1619</v>
      </c>
      <c r="H288" t="str">
        <f t="shared" si="23"/>
        <v>--;-- bit;13119;;0</v>
      </c>
    </row>
    <row r="289" spans="1:8" x14ac:dyDescent="0.3">
      <c r="A289" s="297" t="str">
        <f t="shared" si="24"/>
        <v>-- bitte auswählen --</v>
      </c>
      <c r="B289" t="str">
        <f t="shared" si="25"/>
        <v>-- bit</v>
      </c>
      <c r="C289" s="239" t="s">
        <v>1378</v>
      </c>
      <c r="D289" s="298">
        <f>Eingabeblatt!G350</f>
        <v>0</v>
      </c>
      <c r="E289">
        <f t="shared" si="26"/>
        <v>0</v>
      </c>
      <c r="F289" t="str">
        <f t="shared" si="22"/>
        <v>--</v>
      </c>
      <c r="G289" t="s">
        <v>1619</v>
      </c>
      <c r="H289" t="str">
        <f t="shared" si="23"/>
        <v>--;-- bit;13120;;0</v>
      </c>
    </row>
    <row r="290" spans="1:8" x14ac:dyDescent="0.3">
      <c r="A290" s="297" t="str">
        <f t="shared" si="24"/>
        <v>-- bitte auswählen --</v>
      </c>
      <c r="B290" t="str">
        <f t="shared" si="25"/>
        <v>-- bit</v>
      </c>
      <c r="C290" s="239" t="s">
        <v>1379</v>
      </c>
      <c r="D290" s="298">
        <f>Eingabeblatt!G351</f>
        <v>0</v>
      </c>
      <c r="E290">
        <f t="shared" si="26"/>
        <v>0</v>
      </c>
      <c r="F290" t="str">
        <f t="shared" si="22"/>
        <v>--</v>
      </c>
      <c r="G290" t="s">
        <v>1619</v>
      </c>
      <c r="H290" t="str">
        <f t="shared" si="23"/>
        <v>--;-- bit;13121;;0</v>
      </c>
    </row>
    <row r="291" spans="1:8" x14ac:dyDescent="0.3">
      <c r="A291" s="297" t="str">
        <f t="shared" si="24"/>
        <v>-- bitte auswählen --</v>
      </c>
      <c r="B291" t="str">
        <f t="shared" si="25"/>
        <v>-- bit</v>
      </c>
      <c r="C291" s="239" t="s">
        <v>1388</v>
      </c>
      <c r="D291" s="298">
        <f>Eingabeblatt!G353</f>
        <v>0</v>
      </c>
      <c r="E291">
        <f t="shared" si="26"/>
        <v>0</v>
      </c>
      <c r="F291" t="str">
        <f t="shared" si="22"/>
        <v>--</v>
      </c>
      <c r="G291" t="s">
        <v>1619</v>
      </c>
      <c r="H291" t="str">
        <f t="shared" si="23"/>
        <v>--;-- bit;13210;;0</v>
      </c>
    </row>
    <row r="292" spans="1:8" x14ac:dyDescent="0.3">
      <c r="A292" s="297" t="str">
        <f t="shared" si="24"/>
        <v>-- bitte auswählen --</v>
      </c>
      <c r="B292" t="str">
        <f t="shared" si="25"/>
        <v>-- bit</v>
      </c>
      <c r="C292" s="239" t="s">
        <v>1389</v>
      </c>
      <c r="D292" s="298">
        <f>Eingabeblatt!G354</f>
        <v>0</v>
      </c>
      <c r="E292">
        <f t="shared" si="26"/>
        <v>0</v>
      </c>
      <c r="F292" t="str">
        <f t="shared" si="22"/>
        <v>--</v>
      </c>
      <c r="G292" t="s">
        <v>1619</v>
      </c>
      <c r="H292" t="str">
        <f t="shared" si="23"/>
        <v>--;-- bit;13211;;0</v>
      </c>
    </row>
    <row r="293" spans="1:8" x14ac:dyDescent="0.3">
      <c r="A293" s="297" t="str">
        <f t="shared" si="24"/>
        <v>-- bitte auswählen --</v>
      </c>
      <c r="B293" t="str">
        <f t="shared" si="25"/>
        <v>-- bit</v>
      </c>
      <c r="C293" s="239" t="s">
        <v>1390</v>
      </c>
      <c r="D293" s="298">
        <f>Eingabeblatt!G355</f>
        <v>0</v>
      </c>
      <c r="E293">
        <f t="shared" si="26"/>
        <v>0</v>
      </c>
      <c r="F293" t="str">
        <f t="shared" si="22"/>
        <v>--</v>
      </c>
      <c r="G293" t="s">
        <v>1619</v>
      </c>
      <c r="H293" t="str">
        <f t="shared" si="23"/>
        <v>--;-- bit;13212;;0</v>
      </c>
    </row>
    <row r="294" spans="1:8" x14ac:dyDescent="0.3">
      <c r="A294" s="297" t="str">
        <f t="shared" si="24"/>
        <v>-- bitte auswählen --</v>
      </c>
      <c r="B294" t="str">
        <f t="shared" si="25"/>
        <v>-- bit</v>
      </c>
      <c r="C294" s="239" t="s">
        <v>1391</v>
      </c>
      <c r="D294" s="298">
        <f>Eingabeblatt!G356</f>
        <v>0</v>
      </c>
      <c r="E294">
        <f t="shared" si="26"/>
        <v>0</v>
      </c>
      <c r="F294" t="str">
        <f t="shared" si="22"/>
        <v>--</v>
      </c>
      <c r="G294" t="s">
        <v>1619</v>
      </c>
      <c r="H294" t="str">
        <f t="shared" si="23"/>
        <v>--;-- bit;13213;;0</v>
      </c>
    </row>
    <row r="295" spans="1:8" x14ac:dyDescent="0.3">
      <c r="A295" s="297" t="str">
        <f t="shared" si="24"/>
        <v>-- bitte auswählen --</v>
      </c>
      <c r="B295" t="str">
        <f t="shared" si="25"/>
        <v>-- bit</v>
      </c>
      <c r="C295" s="239" t="s">
        <v>1392</v>
      </c>
      <c r="D295" s="298">
        <f>Eingabeblatt!G357</f>
        <v>0</v>
      </c>
      <c r="E295">
        <f t="shared" si="26"/>
        <v>0</v>
      </c>
      <c r="F295" t="str">
        <f t="shared" si="22"/>
        <v>--</v>
      </c>
      <c r="G295" t="s">
        <v>1619</v>
      </c>
      <c r="H295" t="str">
        <f t="shared" si="23"/>
        <v>--;-- bit;13214;;0</v>
      </c>
    </row>
    <row r="296" spans="1:8" x14ac:dyDescent="0.3">
      <c r="A296" s="297" t="str">
        <f t="shared" si="24"/>
        <v>-- bitte auswählen --</v>
      </c>
      <c r="B296" t="str">
        <f t="shared" si="25"/>
        <v>-- bit</v>
      </c>
      <c r="C296" s="239" t="s">
        <v>1393</v>
      </c>
      <c r="D296" s="298">
        <f>Eingabeblatt!G358</f>
        <v>0</v>
      </c>
      <c r="E296">
        <f t="shared" si="26"/>
        <v>0</v>
      </c>
      <c r="F296" t="str">
        <f t="shared" si="22"/>
        <v>--</v>
      </c>
      <c r="G296" t="s">
        <v>1619</v>
      </c>
      <c r="H296" t="str">
        <f t="shared" si="23"/>
        <v>--;-- bit;13215;;0</v>
      </c>
    </row>
    <row r="297" spans="1:8" x14ac:dyDescent="0.3">
      <c r="A297" s="297" t="str">
        <f t="shared" si="24"/>
        <v>-- bitte auswählen --</v>
      </c>
      <c r="B297" t="str">
        <f t="shared" si="25"/>
        <v>-- bit</v>
      </c>
      <c r="C297" s="239" t="s">
        <v>1394</v>
      </c>
      <c r="D297" s="298">
        <f>Eingabeblatt!G359</f>
        <v>0</v>
      </c>
      <c r="E297">
        <f t="shared" si="26"/>
        <v>0</v>
      </c>
      <c r="F297" t="str">
        <f t="shared" si="22"/>
        <v>--</v>
      </c>
      <c r="G297" t="s">
        <v>1619</v>
      </c>
      <c r="H297" t="str">
        <f t="shared" si="23"/>
        <v>--;-- bit;13216;;0</v>
      </c>
    </row>
    <row r="298" spans="1:8" x14ac:dyDescent="0.3">
      <c r="A298" s="297" t="str">
        <f t="shared" si="24"/>
        <v>-- bitte auswählen --</v>
      </c>
      <c r="B298" t="str">
        <f t="shared" si="25"/>
        <v>-- bit</v>
      </c>
      <c r="C298" s="239" t="s">
        <v>1395</v>
      </c>
      <c r="D298" s="298">
        <f>Eingabeblatt!G360</f>
        <v>0</v>
      </c>
      <c r="E298">
        <f t="shared" si="26"/>
        <v>0</v>
      </c>
      <c r="F298" t="str">
        <f t="shared" si="22"/>
        <v>--</v>
      </c>
      <c r="G298" t="s">
        <v>1619</v>
      </c>
      <c r="H298" t="str">
        <f t="shared" si="23"/>
        <v>--;-- bit;13217;;0</v>
      </c>
    </row>
    <row r="299" spans="1:8" x14ac:dyDescent="0.3">
      <c r="A299" s="297" t="str">
        <f t="shared" si="24"/>
        <v>-- bitte auswählen --</v>
      </c>
      <c r="B299" t="str">
        <f t="shared" si="25"/>
        <v>-- bit</v>
      </c>
      <c r="C299" s="239" t="s">
        <v>1396</v>
      </c>
      <c r="D299" s="298">
        <f>Eingabeblatt!G361</f>
        <v>0</v>
      </c>
      <c r="E299">
        <f t="shared" si="26"/>
        <v>0</v>
      </c>
      <c r="F299" t="str">
        <f t="shared" si="22"/>
        <v>--</v>
      </c>
      <c r="G299" t="s">
        <v>1619</v>
      </c>
      <c r="H299" t="str">
        <f t="shared" si="23"/>
        <v>--;-- bit;13218;;0</v>
      </c>
    </row>
    <row r="300" spans="1:8" x14ac:dyDescent="0.3">
      <c r="A300" s="297" t="str">
        <f t="shared" si="24"/>
        <v>-- bitte auswählen --</v>
      </c>
      <c r="B300" t="str">
        <f t="shared" si="25"/>
        <v>-- bit</v>
      </c>
      <c r="C300" s="239" t="s">
        <v>1397</v>
      </c>
      <c r="D300" s="298">
        <f>Eingabeblatt!G362</f>
        <v>0</v>
      </c>
      <c r="E300">
        <f t="shared" si="26"/>
        <v>0</v>
      </c>
      <c r="F300" t="str">
        <f t="shared" si="22"/>
        <v>--</v>
      </c>
      <c r="G300" t="s">
        <v>1619</v>
      </c>
      <c r="H300" t="str">
        <f t="shared" si="23"/>
        <v>--;-- bit;13219;;0</v>
      </c>
    </row>
    <row r="301" spans="1:8" x14ac:dyDescent="0.3">
      <c r="A301" s="297" t="str">
        <f t="shared" si="24"/>
        <v>-- bitte auswählen --</v>
      </c>
      <c r="B301" t="str">
        <f t="shared" si="25"/>
        <v>-- bit</v>
      </c>
      <c r="C301" s="239" t="s">
        <v>1398</v>
      </c>
      <c r="D301" s="298">
        <f>Eingabeblatt!G363</f>
        <v>0</v>
      </c>
      <c r="E301">
        <f t="shared" si="26"/>
        <v>0</v>
      </c>
      <c r="F301" t="str">
        <f t="shared" si="22"/>
        <v>--</v>
      </c>
      <c r="G301" t="s">
        <v>1619</v>
      </c>
      <c r="H301" t="str">
        <f t="shared" si="23"/>
        <v>--;-- bit;13220;;0</v>
      </c>
    </row>
    <row r="302" spans="1:8" x14ac:dyDescent="0.3">
      <c r="A302" s="297" t="str">
        <f t="shared" si="24"/>
        <v>-- bitte auswählen --</v>
      </c>
      <c r="B302" t="str">
        <f t="shared" si="25"/>
        <v>-- bit</v>
      </c>
      <c r="C302" s="239" t="s">
        <v>1399</v>
      </c>
      <c r="D302" s="298">
        <f>Eingabeblatt!G364</f>
        <v>0</v>
      </c>
      <c r="E302">
        <f t="shared" si="26"/>
        <v>0</v>
      </c>
      <c r="F302" t="str">
        <f t="shared" si="22"/>
        <v>--</v>
      </c>
      <c r="G302" t="s">
        <v>1619</v>
      </c>
      <c r="H302" t="str">
        <f t="shared" si="23"/>
        <v>--;-- bit;13221;;0</v>
      </c>
    </row>
    <row r="303" spans="1:8" x14ac:dyDescent="0.3">
      <c r="A303" s="297" t="str">
        <f t="shared" si="24"/>
        <v>-- bitte auswählen --</v>
      </c>
      <c r="B303" t="str">
        <f t="shared" si="25"/>
        <v>-- bit</v>
      </c>
      <c r="C303" s="239" t="s">
        <v>1400</v>
      </c>
      <c r="D303" s="298">
        <f>Eingabeblatt!G366</f>
        <v>0</v>
      </c>
      <c r="E303">
        <f t="shared" si="26"/>
        <v>0</v>
      </c>
      <c r="F303" t="str">
        <f t="shared" si="22"/>
        <v>--</v>
      </c>
      <c r="G303" t="s">
        <v>1619</v>
      </c>
      <c r="H303" t="str">
        <f t="shared" si="23"/>
        <v>--;-- bit;13310;;0</v>
      </c>
    </row>
    <row r="304" spans="1:8" x14ac:dyDescent="0.3">
      <c r="A304" s="297" t="str">
        <f t="shared" si="24"/>
        <v>-- bitte auswählen --</v>
      </c>
      <c r="B304" t="str">
        <f t="shared" si="25"/>
        <v>-- bit</v>
      </c>
      <c r="C304" s="239" t="s">
        <v>1401</v>
      </c>
      <c r="D304" s="298">
        <f>Eingabeblatt!G367</f>
        <v>0</v>
      </c>
      <c r="E304">
        <f t="shared" si="26"/>
        <v>0</v>
      </c>
      <c r="F304" t="str">
        <f t="shared" si="22"/>
        <v>--</v>
      </c>
      <c r="G304" t="s">
        <v>1619</v>
      </c>
      <c r="H304" t="str">
        <f t="shared" si="23"/>
        <v>--;-- bit;13311;;0</v>
      </c>
    </row>
    <row r="305" spans="1:8" x14ac:dyDescent="0.3">
      <c r="A305" s="297" t="str">
        <f t="shared" si="24"/>
        <v>-- bitte auswählen --</v>
      </c>
      <c r="B305" t="str">
        <f t="shared" si="25"/>
        <v>-- bit</v>
      </c>
      <c r="C305" s="239" t="s">
        <v>1402</v>
      </c>
      <c r="D305" s="298">
        <f>Eingabeblatt!G368</f>
        <v>0</v>
      </c>
      <c r="E305">
        <f t="shared" si="26"/>
        <v>0</v>
      </c>
      <c r="F305" t="str">
        <f t="shared" si="22"/>
        <v>--</v>
      </c>
      <c r="G305" t="s">
        <v>1619</v>
      </c>
      <c r="H305" t="str">
        <f t="shared" si="23"/>
        <v>--;-- bit;13312;;0</v>
      </c>
    </row>
    <row r="306" spans="1:8" x14ac:dyDescent="0.3">
      <c r="A306" s="297" t="str">
        <f t="shared" si="24"/>
        <v>-- bitte auswählen --</v>
      </c>
      <c r="B306" t="str">
        <f t="shared" si="25"/>
        <v>-- bit</v>
      </c>
      <c r="C306" s="239" t="s">
        <v>1403</v>
      </c>
      <c r="D306" s="298">
        <f>Eingabeblatt!G369</f>
        <v>0</v>
      </c>
      <c r="E306">
        <f t="shared" si="26"/>
        <v>0</v>
      </c>
      <c r="F306" t="str">
        <f t="shared" si="22"/>
        <v>--</v>
      </c>
      <c r="G306" t="s">
        <v>1619</v>
      </c>
      <c r="H306" t="str">
        <f t="shared" si="23"/>
        <v>--;-- bit;13313;;0</v>
      </c>
    </row>
    <row r="307" spans="1:8" x14ac:dyDescent="0.3">
      <c r="A307" s="297" t="str">
        <f t="shared" si="24"/>
        <v>-- bitte auswählen --</v>
      </c>
      <c r="B307" t="str">
        <f t="shared" si="25"/>
        <v>-- bit</v>
      </c>
      <c r="C307" s="239" t="s">
        <v>1404</v>
      </c>
      <c r="D307" s="298">
        <f>Eingabeblatt!G370</f>
        <v>0</v>
      </c>
      <c r="E307">
        <f t="shared" si="26"/>
        <v>0</v>
      </c>
      <c r="F307" t="str">
        <f t="shared" si="22"/>
        <v>--</v>
      </c>
      <c r="G307" t="s">
        <v>1619</v>
      </c>
      <c r="H307" t="str">
        <f t="shared" si="23"/>
        <v>--;-- bit;13314;;0</v>
      </c>
    </row>
    <row r="308" spans="1:8" x14ac:dyDescent="0.3">
      <c r="A308" s="297" t="str">
        <f t="shared" si="24"/>
        <v>-- bitte auswählen --</v>
      </c>
      <c r="B308" t="str">
        <f t="shared" si="25"/>
        <v>-- bit</v>
      </c>
      <c r="C308" s="239" t="s">
        <v>1405</v>
      </c>
      <c r="D308" s="298">
        <f>Eingabeblatt!G371</f>
        <v>0</v>
      </c>
      <c r="E308">
        <f t="shared" si="26"/>
        <v>0</v>
      </c>
      <c r="F308" t="str">
        <f t="shared" si="22"/>
        <v>--</v>
      </c>
      <c r="G308" t="s">
        <v>1619</v>
      </c>
      <c r="H308" t="str">
        <f t="shared" si="23"/>
        <v>--;-- bit;13315;;0</v>
      </c>
    </row>
    <row r="309" spans="1:8" x14ac:dyDescent="0.3">
      <c r="A309" s="297" t="str">
        <f t="shared" si="24"/>
        <v>-- bitte auswählen --</v>
      </c>
      <c r="B309" t="str">
        <f t="shared" si="25"/>
        <v>-- bit</v>
      </c>
      <c r="C309" s="239" t="s">
        <v>1406</v>
      </c>
      <c r="D309" s="298">
        <f>Eingabeblatt!G372</f>
        <v>0</v>
      </c>
      <c r="E309">
        <f t="shared" si="26"/>
        <v>0</v>
      </c>
      <c r="F309" t="str">
        <f t="shared" si="22"/>
        <v>--</v>
      </c>
      <c r="G309" t="s">
        <v>1619</v>
      </c>
      <c r="H309" t="str">
        <f t="shared" si="23"/>
        <v>--;-- bit;13316;;0</v>
      </c>
    </row>
    <row r="310" spans="1:8" x14ac:dyDescent="0.3">
      <c r="A310" s="297" t="str">
        <f t="shared" si="24"/>
        <v>-- bitte auswählen --</v>
      </c>
      <c r="B310" t="str">
        <f t="shared" si="25"/>
        <v>-- bit</v>
      </c>
      <c r="C310" s="239" t="s">
        <v>1407</v>
      </c>
      <c r="D310" s="298">
        <f>Eingabeblatt!G373</f>
        <v>0</v>
      </c>
      <c r="E310">
        <f t="shared" si="26"/>
        <v>0</v>
      </c>
      <c r="F310" t="str">
        <f t="shared" si="22"/>
        <v>--</v>
      </c>
      <c r="G310" t="s">
        <v>1619</v>
      </c>
      <c r="H310" t="str">
        <f t="shared" si="23"/>
        <v>--;-- bit;13317;;0</v>
      </c>
    </row>
    <row r="311" spans="1:8" x14ac:dyDescent="0.3">
      <c r="A311" s="297" t="str">
        <f t="shared" si="24"/>
        <v>-- bitte auswählen --</v>
      </c>
      <c r="B311" t="str">
        <f t="shared" si="25"/>
        <v>-- bit</v>
      </c>
      <c r="C311" s="239" t="s">
        <v>1408</v>
      </c>
      <c r="D311" s="298">
        <f>Eingabeblatt!G374</f>
        <v>0</v>
      </c>
      <c r="E311">
        <f t="shared" si="26"/>
        <v>0</v>
      </c>
      <c r="F311" t="str">
        <f t="shared" si="22"/>
        <v>--</v>
      </c>
      <c r="G311" t="s">
        <v>1619</v>
      </c>
      <c r="H311" t="str">
        <f t="shared" si="23"/>
        <v>--;-- bit;13318;;0</v>
      </c>
    </row>
    <row r="312" spans="1:8" x14ac:dyDescent="0.3">
      <c r="A312" s="297" t="str">
        <f t="shared" si="24"/>
        <v>-- bitte auswählen --</v>
      </c>
      <c r="B312" t="str">
        <f t="shared" si="25"/>
        <v>-- bit</v>
      </c>
      <c r="C312" s="239" t="s">
        <v>1409</v>
      </c>
      <c r="D312" s="298">
        <f>Eingabeblatt!G375</f>
        <v>0</v>
      </c>
      <c r="E312">
        <f t="shared" si="26"/>
        <v>0</v>
      </c>
      <c r="F312" t="str">
        <f t="shared" si="22"/>
        <v>--</v>
      </c>
      <c r="G312" t="s">
        <v>1619</v>
      </c>
      <c r="H312" t="str">
        <f t="shared" si="23"/>
        <v>--;-- bit;13319;;0</v>
      </c>
    </row>
    <row r="313" spans="1:8" x14ac:dyDescent="0.3">
      <c r="A313" s="297" t="str">
        <f t="shared" si="24"/>
        <v>-- bitte auswählen --</v>
      </c>
      <c r="B313" t="str">
        <f t="shared" si="25"/>
        <v>-- bit</v>
      </c>
      <c r="C313" s="239" t="s">
        <v>1410</v>
      </c>
      <c r="D313" s="298">
        <f>Eingabeblatt!G376</f>
        <v>0</v>
      </c>
      <c r="E313">
        <f t="shared" si="26"/>
        <v>0</v>
      </c>
      <c r="F313" t="str">
        <f t="shared" si="22"/>
        <v>--</v>
      </c>
      <c r="G313" t="s">
        <v>1619</v>
      </c>
      <c r="H313" t="str">
        <f t="shared" si="23"/>
        <v>--;-- bit;13320;;0</v>
      </c>
    </row>
    <row r="314" spans="1:8" x14ac:dyDescent="0.3">
      <c r="A314" s="297" t="str">
        <f t="shared" si="24"/>
        <v>-- bitte auswählen --</v>
      </c>
      <c r="B314" t="str">
        <f t="shared" si="25"/>
        <v>-- bit</v>
      </c>
      <c r="C314" s="239" t="s">
        <v>1411</v>
      </c>
      <c r="D314" s="298">
        <f>Eingabeblatt!G377</f>
        <v>0</v>
      </c>
      <c r="E314">
        <f t="shared" si="26"/>
        <v>0</v>
      </c>
      <c r="F314" t="str">
        <f t="shared" si="22"/>
        <v>--</v>
      </c>
      <c r="G314" t="s">
        <v>1619</v>
      </c>
      <c r="H314" t="str">
        <f t="shared" si="23"/>
        <v>--;-- bit;13321;;0</v>
      </c>
    </row>
    <row r="315" spans="1:8" x14ac:dyDescent="0.3">
      <c r="A315" s="297" t="str">
        <f t="shared" si="24"/>
        <v>-- bitte auswählen --</v>
      </c>
      <c r="B315" t="str">
        <f t="shared" si="25"/>
        <v>-- bit</v>
      </c>
      <c r="C315" s="239" t="s">
        <v>1429</v>
      </c>
      <c r="D315" s="298">
        <f>Eingabeblatt!G379</f>
        <v>0</v>
      </c>
      <c r="E315">
        <f t="shared" si="26"/>
        <v>0</v>
      </c>
      <c r="F315" t="str">
        <f t="shared" si="22"/>
        <v>--</v>
      </c>
      <c r="G315" t="s">
        <v>1619</v>
      </c>
      <c r="H315" t="str">
        <f t="shared" si="23"/>
        <v>--;-- bit;13910;;0</v>
      </c>
    </row>
    <row r="316" spans="1:8" x14ac:dyDescent="0.3">
      <c r="A316" s="297" t="str">
        <f t="shared" si="24"/>
        <v>-- bitte auswählen --</v>
      </c>
      <c r="B316" t="str">
        <f t="shared" si="25"/>
        <v>-- bit</v>
      </c>
      <c r="C316" s="239" t="s">
        <v>1430</v>
      </c>
      <c r="D316" s="298">
        <f>Eingabeblatt!G380</f>
        <v>0</v>
      </c>
      <c r="E316">
        <f t="shared" si="26"/>
        <v>0</v>
      </c>
      <c r="F316" t="str">
        <f t="shared" si="22"/>
        <v>--</v>
      </c>
      <c r="G316" t="s">
        <v>1619</v>
      </c>
      <c r="H316" t="str">
        <f t="shared" si="23"/>
        <v>--;-- bit;13911;;0</v>
      </c>
    </row>
    <row r="317" spans="1:8" x14ac:dyDescent="0.3">
      <c r="A317" s="297" t="str">
        <f t="shared" si="24"/>
        <v>-- bitte auswählen --</v>
      </c>
      <c r="B317" t="str">
        <f t="shared" si="25"/>
        <v>-- bit</v>
      </c>
      <c r="C317" s="239" t="s">
        <v>1431</v>
      </c>
      <c r="D317" s="298">
        <f>Eingabeblatt!G381</f>
        <v>0</v>
      </c>
      <c r="E317">
        <f t="shared" si="26"/>
        <v>0</v>
      </c>
      <c r="F317" t="str">
        <f t="shared" si="22"/>
        <v>--</v>
      </c>
      <c r="G317" t="s">
        <v>1619</v>
      </c>
      <c r="H317" t="str">
        <f t="shared" si="23"/>
        <v>--;-- bit;13912;;0</v>
      </c>
    </row>
    <row r="318" spans="1:8" x14ac:dyDescent="0.3">
      <c r="A318" s="297" t="str">
        <f t="shared" si="24"/>
        <v>-- bitte auswählen --</v>
      </c>
      <c r="B318" t="str">
        <f t="shared" si="25"/>
        <v>-- bit</v>
      </c>
      <c r="C318" s="239" t="s">
        <v>1432</v>
      </c>
      <c r="D318" s="298">
        <f>Eingabeblatt!G382</f>
        <v>0</v>
      </c>
      <c r="E318">
        <f t="shared" si="26"/>
        <v>0</v>
      </c>
      <c r="F318" t="str">
        <f t="shared" si="22"/>
        <v>--</v>
      </c>
      <c r="G318" t="s">
        <v>1619</v>
      </c>
      <c r="H318" t="str">
        <f t="shared" si="23"/>
        <v>--;-- bit;13913;;0</v>
      </c>
    </row>
    <row r="319" spans="1:8" x14ac:dyDescent="0.3">
      <c r="A319" s="297" t="str">
        <f t="shared" si="24"/>
        <v>-- bitte auswählen --</v>
      </c>
      <c r="B319" t="str">
        <f t="shared" si="25"/>
        <v>-- bit</v>
      </c>
      <c r="C319" s="239" t="s">
        <v>1433</v>
      </c>
      <c r="D319" s="298">
        <f>Eingabeblatt!G383</f>
        <v>0</v>
      </c>
      <c r="E319">
        <f t="shared" si="26"/>
        <v>0</v>
      </c>
      <c r="F319" t="str">
        <f t="shared" si="22"/>
        <v>--</v>
      </c>
      <c r="G319" t="s">
        <v>1619</v>
      </c>
      <c r="H319" t="str">
        <f t="shared" si="23"/>
        <v>--;-- bit;13914;;0</v>
      </c>
    </row>
    <row r="320" spans="1:8" x14ac:dyDescent="0.3">
      <c r="A320" s="297" t="str">
        <f t="shared" si="24"/>
        <v>-- bitte auswählen --</v>
      </c>
      <c r="B320" t="str">
        <f t="shared" si="25"/>
        <v>-- bit</v>
      </c>
      <c r="C320" s="239" t="s">
        <v>1434</v>
      </c>
      <c r="D320" s="298">
        <f>Eingabeblatt!G384</f>
        <v>0</v>
      </c>
      <c r="E320">
        <f t="shared" si="26"/>
        <v>0</v>
      </c>
      <c r="F320" t="str">
        <f t="shared" si="22"/>
        <v>--</v>
      </c>
      <c r="G320" t="s">
        <v>1619</v>
      </c>
      <c r="H320" t="str">
        <f t="shared" si="23"/>
        <v>--;-- bit;13915;;0</v>
      </c>
    </row>
    <row r="321" spans="1:8" x14ac:dyDescent="0.3">
      <c r="A321" s="297" t="str">
        <f t="shared" si="24"/>
        <v>-- bitte auswählen --</v>
      </c>
      <c r="B321" t="str">
        <f t="shared" si="25"/>
        <v>-- bit</v>
      </c>
      <c r="C321" s="239" t="s">
        <v>1435</v>
      </c>
      <c r="D321" s="298">
        <f>Eingabeblatt!G385</f>
        <v>0</v>
      </c>
      <c r="E321">
        <f t="shared" si="26"/>
        <v>0</v>
      </c>
      <c r="F321" t="str">
        <f t="shared" si="22"/>
        <v>--</v>
      </c>
      <c r="G321" t="s">
        <v>1619</v>
      </c>
      <c r="H321" t="str">
        <f t="shared" si="23"/>
        <v>--;-- bit;13916;;0</v>
      </c>
    </row>
    <row r="322" spans="1:8" x14ac:dyDescent="0.3">
      <c r="A322" s="297" t="str">
        <f t="shared" si="24"/>
        <v>-- bitte auswählen --</v>
      </c>
      <c r="B322" t="str">
        <f t="shared" si="25"/>
        <v>-- bit</v>
      </c>
      <c r="C322" s="239" t="s">
        <v>1436</v>
      </c>
      <c r="D322" s="298">
        <f>Eingabeblatt!G386</f>
        <v>0</v>
      </c>
      <c r="E322">
        <f t="shared" si="26"/>
        <v>0</v>
      </c>
      <c r="F322" t="str">
        <f t="shared" si="22"/>
        <v>--</v>
      </c>
      <c r="G322" t="s">
        <v>1619</v>
      </c>
      <c r="H322" t="str">
        <f t="shared" si="23"/>
        <v>--;-- bit;13917;;0</v>
      </c>
    </row>
    <row r="323" spans="1:8" x14ac:dyDescent="0.3">
      <c r="A323" s="297" t="str">
        <f t="shared" si="24"/>
        <v>-- bitte auswählen --</v>
      </c>
      <c r="B323" t="str">
        <f t="shared" si="25"/>
        <v>-- bit</v>
      </c>
      <c r="C323" s="239" t="s">
        <v>1437</v>
      </c>
      <c r="D323" s="298">
        <f>Eingabeblatt!G387</f>
        <v>0</v>
      </c>
      <c r="E323">
        <f t="shared" si="26"/>
        <v>0</v>
      </c>
      <c r="F323" t="str">
        <f t="shared" ref="F323:F386" si="27">RIGHT(A322,2)</f>
        <v>--</v>
      </c>
      <c r="G323" t="s">
        <v>1619</v>
      </c>
      <c r="H323" t="str">
        <f t="shared" ref="H323:H386" si="28">F323&amp;G323&amp;B322&amp;G323&amp;C323&amp;G323&amp;G323&amp;E323</f>
        <v>--;-- bit;13918;;0</v>
      </c>
    </row>
    <row r="324" spans="1:8" x14ac:dyDescent="0.3">
      <c r="A324" s="297" t="str">
        <f t="shared" ref="A324:A418" si="29">A323</f>
        <v>-- bitte auswählen --</v>
      </c>
      <c r="B324" t="str">
        <f t="shared" ref="B324:B418" si="30">B323</f>
        <v>-- bit</v>
      </c>
      <c r="C324" s="239" t="s">
        <v>1438</v>
      </c>
      <c r="D324" s="298">
        <f>Eingabeblatt!G388</f>
        <v>0</v>
      </c>
      <c r="E324">
        <f t="shared" ref="E324:E418" si="31">ROUND(D324/1,0)</f>
        <v>0</v>
      </c>
      <c r="F324" t="str">
        <f t="shared" si="27"/>
        <v>--</v>
      </c>
      <c r="G324" t="s">
        <v>1619</v>
      </c>
      <c r="H324" t="str">
        <f t="shared" si="28"/>
        <v>--;-- bit;13919;;0</v>
      </c>
    </row>
    <row r="325" spans="1:8" x14ac:dyDescent="0.3">
      <c r="A325" s="297" t="str">
        <f t="shared" si="29"/>
        <v>-- bitte auswählen --</v>
      </c>
      <c r="B325" t="str">
        <f t="shared" si="30"/>
        <v>-- bit</v>
      </c>
      <c r="C325" s="239" t="s">
        <v>1439</v>
      </c>
      <c r="D325" s="298">
        <f>Eingabeblatt!G389</f>
        <v>0</v>
      </c>
      <c r="E325">
        <f t="shared" si="31"/>
        <v>0</v>
      </c>
      <c r="F325" t="str">
        <f t="shared" si="27"/>
        <v>--</v>
      </c>
      <c r="G325" t="s">
        <v>1619</v>
      </c>
      <c r="H325" t="str">
        <f t="shared" si="28"/>
        <v>--;-- bit;13920;;0</v>
      </c>
    </row>
    <row r="326" spans="1:8" x14ac:dyDescent="0.3">
      <c r="A326" s="297" t="str">
        <f t="shared" si="29"/>
        <v>-- bitte auswählen --</v>
      </c>
      <c r="B326" t="str">
        <f t="shared" si="30"/>
        <v>-- bit</v>
      </c>
      <c r="C326" s="239" t="s">
        <v>1440</v>
      </c>
      <c r="D326" s="298">
        <f>Eingabeblatt!G390</f>
        <v>0</v>
      </c>
      <c r="E326">
        <f t="shared" si="31"/>
        <v>0</v>
      </c>
      <c r="F326" t="str">
        <f t="shared" si="27"/>
        <v>--</v>
      </c>
      <c r="G326" t="s">
        <v>1619</v>
      </c>
      <c r="H326" t="str">
        <f t="shared" si="28"/>
        <v>--;-- bit;13921;;0</v>
      </c>
    </row>
    <row r="327" spans="1:8" x14ac:dyDescent="0.3">
      <c r="A327" s="297" t="str">
        <f t="shared" si="29"/>
        <v>-- bitte auswählen --</v>
      </c>
      <c r="B327" t="str">
        <f t="shared" si="30"/>
        <v>-- bit</v>
      </c>
      <c r="C327" s="239" t="s">
        <v>1453</v>
      </c>
      <c r="D327" s="298">
        <f>Eingabeblatt!G394</f>
        <v>0</v>
      </c>
      <c r="E327">
        <f t="shared" si="31"/>
        <v>0</v>
      </c>
      <c r="F327" t="str">
        <f t="shared" si="27"/>
        <v>--</v>
      </c>
      <c r="G327" t="s">
        <v>1619</v>
      </c>
      <c r="H327" t="str">
        <f t="shared" si="28"/>
        <v>--;-- bit;14110;;0</v>
      </c>
    </row>
    <row r="328" spans="1:8" x14ac:dyDescent="0.3">
      <c r="A328" s="297" t="str">
        <f t="shared" si="29"/>
        <v>-- bitte auswählen --</v>
      </c>
      <c r="B328" t="str">
        <f t="shared" si="30"/>
        <v>-- bit</v>
      </c>
      <c r="C328" s="239" t="s">
        <v>1454</v>
      </c>
      <c r="D328" s="298">
        <f>Eingabeblatt!G395</f>
        <v>0</v>
      </c>
      <c r="E328">
        <f t="shared" si="31"/>
        <v>0</v>
      </c>
      <c r="F328" t="str">
        <f t="shared" si="27"/>
        <v>--</v>
      </c>
      <c r="G328" t="s">
        <v>1619</v>
      </c>
      <c r="H328" t="str">
        <f t="shared" si="28"/>
        <v>--;-- bit;14111;;0</v>
      </c>
    </row>
    <row r="329" spans="1:8" x14ac:dyDescent="0.3">
      <c r="A329" s="297" t="str">
        <f t="shared" si="29"/>
        <v>-- bitte auswählen --</v>
      </c>
      <c r="B329" t="str">
        <f t="shared" si="30"/>
        <v>-- bit</v>
      </c>
      <c r="C329" s="239" t="s">
        <v>1455</v>
      </c>
      <c r="D329" s="298">
        <f>Eingabeblatt!G396</f>
        <v>0</v>
      </c>
      <c r="E329">
        <f t="shared" si="31"/>
        <v>0</v>
      </c>
      <c r="F329" t="str">
        <f t="shared" si="27"/>
        <v>--</v>
      </c>
      <c r="G329" t="s">
        <v>1619</v>
      </c>
      <c r="H329" t="str">
        <f t="shared" si="28"/>
        <v>--;-- bit;14112;;0</v>
      </c>
    </row>
    <row r="330" spans="1:8" x14ac:dyDescent="0.3">
      <c r="A330" s="297" t="str">
        <f t="shared" si="29"/>
        <v>-- bitte auswählen --</v>
      </c>
      <c r="B330" t="str">
        <f t="shared" si="30"/>
        <v>-- bit</v>
      </c>
      <c r="C330" s="239" t="s">
        <v>1456</v>
      </c>
      <c r="D330" s="298">
        <f>Eingabeblatt!G397</f>
        <v>0</v>
      </c>
      <c r="E330">
        <f t="shared" si="31"/>
        <v>0</v>
      </c>
      <c r="F330" t="str">
        <f t="shared" si="27"/>
        <v>--</v>
      </c>
      <c r="G330" t="s">
        <v>1619</v>
      </c>
      <c r="H330" t="str">
        <f t="shared" si="28"/>
        <v>--;-- bit;14113;;0</v>
      </c>
    </row>
    <row r="331" spans="1:8" x14ac:dyDescent="0.3">
      <c r="A331" s="297" t="str">
        <f t="shared" si="29"/>
        <v>-- bitte auswählen --</v>
      </c>
      <c r="B331" t="str">
        <f t="shared" si="30"/>
        <v>-- bit</v>
      </c>
      <c r="C331" s="239" t="s">
        <v>1457</v>
      </c>
      <c r="D331" s="298">
        <f>Eingabeblatt!G398</f>
        <v>0</v>
      </c>
      <c r="E331">
        <f t="shared" si="31"/>
        <v>0</v>
      </c>
      <c r="F331" t="str">
        <f t="shared" si="27"/>
        <v>--</v>
      </c>
      <c r="G331" t="s">
        <v>1619</v>
      </c>
      <c r="H331" t="str">
        <f t="shared" si="28"/>
        <v>--;-- bit;14114;;0</v>
      </c>
    </row>
    <row r="332" spans="1:8" x14ac:dyDescent="0.3">
      <c r="A332" s="297" t="str">
        <f t="shared" si="29"/>
        <v>-- bitte auswählen --</v>
      </c>
      <c r="B332" t="str">
        <f t="shared" si="30"/>
        <v>-- bit</v>
      </c>
      <c r="C332" s="239" t="s">
        <v>1458</v>
      </c>
      <c r="D332" s="298">
        <f>Eingabeblatt!G399</f>
        <v>0</v>
      </c>
      <c r="E332">
        <f t="shared" si="31"/>
        <v>0</v>
      </c>
      <c r="F332" t="str">
        <f t="shared" si="27"/>
        <v>--</v>
      </c>
      <c r="G332" t="s">
        <v>1619</v>
      </c>
      <c r="H332" t="str">
        <f t="shared" si="28"/>
        <v>--;-- bit;14115;;0</v>
      </c>
    </row>
    <row r="333" spans="1:8" x14ac:dyDescent="0.3">
      <c r="A333" s="297" t="str">
        <f t="shared" si="29"/>
        <v>-- bitte auswählen --</v>
      </c>
      <c r="B333" t="str">
        <f t="shared" si="30"/>
        <v>-- bit</v>
      </c>
      <c r="C333" s="239" t="s">
        <v>1459</v>
      </c>
      <c r="D333" s="298">
        <f>Eingabeblatt!G400</f>
        <v>0</v>
      </c>
      <c r="E333">
        <f t="shared" si="31"/>
        <v>0</v>
      </c>
      <c r="F333" t="str">
        <f t="shared" si="27"/>
        <v>--</v>
      </c>
      <c r="G333" t="s">
        <v>1619</v>
      </c>
      <c r="H333" t="str">
        <f t="shared" si="28"/>
        <v>--;-- bit;14116;;0</v>
      </c>
    </row>
    <row r="334" spans="1:8" x14ac:dyDescent="0.3">
      <c r="A334" s="297" t="str">
        <f t="shared" si="29"/>
        <v>-- bitte auswählen --</v>
      </c>
      <c r="B334" t="str">
        <f t="shared" si="30"/>
        <v>-- bit</v>
      </c>
      <c r="C334" s="239" t="s">
        <v>1460</v>
      </c>
      <c r="D334" s="298">
        <f>Eingabeblatt!G401</f>
        <v>0</v>
      </c>
      <c r="E334">
        <f t="shared" si="31"/>
        <v>0</v>
      </c>
      <c r="F334" t="str">
        <f t="shared" si="27"/>
        <v>--</v>
      </c>
      <c r="G334" t="s">
        <v>1619</v>
      </c>
      <c r="H334" t="str">
        <f t="shared" si="28"/>
        <v>--;-- bit;14117;;0</v>
      </c>
    </row>
    <row r="335" spans="1:8" x14ac:dyDescent="0.3">
      <c r="A335" s="297" t="str">
        <f t="shared" si="29"/>
        <v>-- bitte auswählen --</v>
      </c>
      <c r="B335" t="str">
        <f t="shared" si="30"/>
        <v>-- bit</v>
      </c>
      <c r="C335" s="239" t="s">
        <v>1461</v>
      </c>
      <c r="D335" s="298">
        <f>Eingabeblatt!G402</f>
        <v>0</v>
      </c>
      <c r="E335">
        <f t="shared" si="31"/>
        <v>0</v>
      </c>
      <c r="F335" t="str">
        <f t="shared" si="27"/>
        <v>--</v>
      </c>
      <c r="G335" t="s">
        <v>1619</v>
      </c>
      <c r="H335" t="str">
        <f t="shared" si="28"/>
        <v>--;-- bit;14118;;0</v>
      </c>
    </row>
    <row r="336" spans="1:8" x14ac:dyDescent="0.3">
      <c r="A336" s="297" t="str">
        <f t="shared" si="29"/>
        <v>-- bitte auswählen --</v>
      </c>
      <c r="B336" t="str">
        <f t="shared" si="30"/>
        <v>-- bit</v>
      </c>
      <c r="C336" s="239" t="s">
        <v>1462</v>
      </c>
      <c r="D336" s="298">
        <f>Eingabeblatt!G403</f>
        <v>0</v>
      </c>
      <c r="E336">
        <f t="shared" si="31"/>
        <v>0</v>
      </c>
      <c r="F336" t="str">
        <f t="shared" si="27"/>
        <v>--</v>
      </c>
      <c r="G336" t="s">
        <v>1619</v>
      </c>
      <c r="H336" t="str">
        <f t="shared" si="28"/>
        <v>--;-- bit;14119;;0</v>
      </c>
    </row>
    <row r="337" spans="1:8" x14ac:dyDescent="0.3">
      <c r="A337" s="297" t="str">
        <f t="shared" si="29"/>
        <v>-- bitte auswählen --</v>
      </c>
      <c r="B337" t="str">
        <f t="shared" si="30"/>
        <v>-- bit</v>
      </c>
      <c r="C337" s="239" t="s">
        <v>1463</v>
      </c>
      <c r="D337" s="298">
        <f>Eingabeblatt!G404</f>
        <v>0</v>
      </c>
      <c r="E337">
        <f t="shared" si="31"/>
        <v>0</v>
      </c>
      <c r="F337" t="str">
        <f t="shared" si="27"/>
        <v>--</v>
      </c>
      <c r="G337" t="s">
        <v>1619</v>
      </c>
      <c r="H337" t="str">
        <f t="shared" si="28"/>
        <v>--;-- bit;14120;;0</v>
      </c>
    </row>
    <row r="338" spans="1:8" x14ac:dyDescent="0.3">
      <c r="A338" s="297" t="str">
        <f t="shared" si="29"/>
        <v>-- bitte auswählen --</v>
      </c>
      <c r="B338" t="str">
        <f t="shared" si="30"/>
        <v>-- bit</v>
      </c>
      <c r="C338" s="239" t="s">
        <v>1464</v>
      </c>
      <c r="D338" s="298">
        <f>Eingabeblatt!G405</f>
        <v>0</v>
      </c>
      <c r="E338">
        <f t="shared" si="31"/>
        <v>0</v>
      </c>
      <c r="F338" t="str">
        <f t="shared" si="27"/>
        <v>--</v>
      </c>
      <c r="G338" t="s">
        <v>1619</v>
      </c>
      <c r="H338" t="str">
        <f t="shared" si="28"/>
        <v>--;-- bit;14121;;0</v>
      </c>
    </row>
    <row r="339" spans="1:8" x14ac:dyDescent="0.3">
      <c r="A339" s="297" t="str">
        <f t="shared" si="29"/>
        <v>-- bitte auswählen --</v>
      </c>
      <c r="B339" t="str">
        <f t="shared" si="30"/>
        <v>-- bit</v>
      </c>
      <c r="C339" s="239">
        <v>14610</v>
      </c>
      <c r="D339" s="298">
        <f>Eingabeblatt!G407</f>
        <v>0</v>
      </c>
      <c r="E339">
        <f t="shared" si="31"/>
        <v>0</v>
      </c>
      <c r="F339" t="str">
        <f t="shared" si="27"/>
        <v>--</v>
      </c>
      <c r="G339" t="s">
        <v>1619</v>
      </c>
      <c r="H339" t="str">
        <f t="shared" si="28"/>
        <v>--;-- bit;14610;;0</v>
      </c>
    </row>
    <row r="340" spans="1:8" x14ac:dyDescent="0.3">
      <c r="A340" s="297" t="str">
        <f t="shared" si="29"/>
        <v>-- bitte auswählen --</v>
      </c>
      <c r="B340" t="str">
        <f t="shared" si="30"/>
        <v>-- bit</v>
      </c>
      <c r="C340" s="239" t="s">
        <v>1474</v>
      </c>
      <c r="D340" s="298">
        <f>Eingabeblatt!G411</f>
        <v>0</v>
      </c>
      <c r="E340">
        <f t="shared" si="31"/>
        <v>0</v>
      </c>
      <c r="F340" t="str">
        <f t="shared" si="27"/>
        <v>--</v>
      </c>
      <c r="G340" t="s">
        <v>1619</v>
      </c>
      <c r="H340" t="str">
        <f t="shared" si="28"/>
        <v>--;-- bit;15110;;0</v>
      </c>
    </row>
    <row r="341" spans="1:8" x14ac:dyDescent="0.3">
      <c r="A341" s="297" t="str">
        <f t="shared" si="29"/>
        <v>-- bitte auswählen --</v>
      </c>
      <c r="B341" t="str">
        <f t="shared" si="30"/>
        <v>-- bit</v>
      </c>
      <c r="C341" s="239" t="s">
        <v>1487</v>
      </c>
      <c r="D341" s="298">
        <f>Eingabeblatt!G412</f>
        <v>0</v>
      </c>
      <c r="E341">
        <f t="shared" si="31"/>
        <v>0</v>
      </c>
      <c r="F341" t="str">
        <f t="shared" si="27"/>
        <v>--</v>
      </c>
      <c r="G341" t="s">
        <v>1619</v>
      </c>
      <c r="H341" t="str">
        <f t="shared" si="28"/>
        <v>--;-- bit;15111;;0</v>
      </c>
    </row>
    <row r="342" spans="1:8" x14ac:dyDescent="0.3">
      <c r="A342" s="297" t="str">
        <f t="shared" si="29"/>
        <v>-- bitte auswählen --</v>
      </c>
      <c r="B342" t="str">
        <f t="shared" si="30"/>
        <v>-- bit</v>
      </c>
      <c r="C342" s="239" t="s">
        <v>1475</v>
      </c>
      <c r="D342" s="298">
        <f>Eingabeblatt!G414</f>
        <v>0</v>
      </c>
      <c r="E342">
        <f t="shared" si="31"/>
        <v>0</v>
      </c>
      <c r="F342" t="str">
        <f t="shared" si="27"/>
        <v>--</v>
      </c>
      <c r="G342" t="s">
        <v>1619</v>
      </c>
      <c r="H342" t="str">
        <f t="shared" si="28"/>
        <v>--;-- bit;15210;;0</v>
      </c>
    </row>
    <row r="343" spans="1:8" x14ac:dyDescent="0.3">
      <c r="A343" s="297" t="str">
        <f t="shared" si="29"/>
        <v>-- bitte auswählen --</v>
      </c>
      <c r="B343" t="str">
        <f t="shared" si="30"/>
        <v>-- bit</v>
      </c>
      <c r="C343" s="239" t="s">
        <v>1488</v>
      </c>
      <c r="D343" s="298">
        <f>Eingabeblatt!G415</f>
        <v>0</v>
      </c>
      <c r="E343">
        <f t="shared" si="31"/>
        <v>0</v>
      </c>
      <c r="F343" t="str">
        <f t="shared" si="27"/>
        <v>--</v>
      </c>
      <c r="G343" t="s">
        <v>1619</v>
      </c>
      <c r="H343" t="str">
        <f t="shared" si="28"/>
        <v>--;-- bit;15211;;0</v>
      </c>
    </row>
    <row r="344" spans="1:8" x14ac:dyDescent="0.3">
      <c r="A344" s="297" t="str">
        <f t="shared" si="29"/>
        <v>-- bitte auswählen --</v>
      </c>
      <c r="B344" t="str">
        <f t="shared" si="30"/>
        <v>-- bit</v>
      </c>
      <c r="C344" s="239" t="s">
        <v>1476</v>
      </c>
      <c r="D344" s="298">
        <f>Eingabeblatt!G419</f>
        <v>0</v>
      </c>
      <c r="E344">
        <f t="shared" si="31"/>
        <v>0</v>
      </c>
      <c r="F344" t="str">
        <f t="shared" si="27"/>
        <v>--</v>
      </c>
      <c r="G344" t="s">
        <v>1619</v>
      </c>
      <c r="H344" t="str">
        <f t="shared" si="28"/>
        <v>--;-- bit;16710;;0</v>
      </c>
    </row>
    <row r="345" spans="1:8" x14ac:dyDescent="0.3">
      <c r="A345" s="297" t="str">
        <f t="shared" si="29"/>
        <v>-- bitte auswählen --</v>
      </c>
      <c r="B345" t="str">
        <f t="shared" si="30"/>
        <v>-- bit</v>
      </c>
      <c r="C345" s="239" t="s">
        <v>1477</v>
      </c>
      <c r="D345" s="298">
        <f>Eingabeblatt!G420</f>
        <v>0</v>
      </c>
      <c r="E345">
        <f t="shared" si="31"/>
        <v>0</v>
      </c>
      <c r="F345" t="str">
        <f t="shared" si="27"/>
        <v>--</v>
      </c>
      <c r="G345" t="s">
        <v>1619</v>
      </c>
      <c r="H345" t="str">
        <f t="shared" si="28"/>
        <v>--;-- bit;16711;;0</v>
      </c>
    </row>
    <row r="346" spans="1:8" x14ac:dyDescent="0.3">
      <c r="A346" s="297" t="str">
        <f t="shared" si="29"/>
        <v>-- bitte auswählen --</v>
      </c>
      <c r="B346" t="str">
        <f t="shared" si="30"/>
        <v>-- bit</v>
      </c>
      <c r="C346" s="239" t="s">
        <v>1478</v>
      </c>
      <c r="D346" s="298">
        <f>Eingabeblatt!G421</f>
        <v>0</v>
      </c>
      <c r="E346">
        <f t="shared" si="31"/>
        <v>0</v>
      </c>
      <c r="F346" t="str">
        <f t="shared" si="27"/>
        <v>--</v>
      </c>
      <c r="G346" t="s">
        <v>1619</v>
      </c>
      <c r="H346" t="str">
        <f t="shared" si="28"/>
        <v>--;-- bit;16712;;0</v>
      </c>
    </row>
    <row r="347" spans="1:8" x14ac:dyDescent="0.3">
      <c r="A347" s="297" t="str">
        <f t="shared" si="29"/>
        <v>-- bitte auswählen --</v>
      </c>
      <c r="B347" t="str">
        <f t="shared" si="30"/>
        <v>-- bit</v>
      </c>
      <c r="C347" s="239" t="s">
        <v>1479</v>
      </c>
      <c r="D347" s="298">
        <f>Eingabeblatt!G422</f>
        <v>0</v>
      </c>
      <c r="E347">
        <f t="shared" si="31"/>
        <v>0</v>
      </c>
      <c r="F347" t="str">
        <f t="shared" si="27"/>
        <v>--</v>
      </c>
      <c r="G347" t="s">
        <v>1619</v>
      </c>
      <c r="H347" t="str">
        <f t="shared" si="28"/>
        <v>--;-- bit;16713;;0</v>
      </c>
    </row>
    <row r="348" spans="1:8" x14ac:dyDescent="0.3">
      <c r="A348" s="297" t="str">
        <f t="shared" si="29"/>
        <v>-- bitte auswählen --</v>
      </c>
      <c r="B348" t="str">
        <f t="shared" si="30"/>
        <v>-- bit</v>
      </c>
      <c r="C348" s="239" t="s">
        <v>1480</v>
      </c>
      <c r="D348" s="298">
        <f>Eingabeblatt!G423</f>
        <v>0</v>
      </c>
      <c r="E348">
        <f t="shared" si="31"/>
        <v>0</v>
      </c>
      <c r="F348" t="str">
        <f t="shared" si="27"/>
        <v>--</v>
      </c>
      <c r="G348" t="s">
        <v>1619</v>
      </c>
      <c r="H348" t="str">
        <f t="shared" si="28"/>
        <v>--;-- bit;16714;;0</v>
      </c>
    </row>
    <row r="349" spans="1:8" x14ac:dyDescent="0.3">
      <c r="A349" s="297" t="str">
        <f t="shared" si="29"/>
        <v>-- bitte auswählen --</v>
      </c>
      <c r="B349" t="str">
        <f t="shared" si="30"/>
        <v>-- bit</v>
      </c>
      <c r="C349" s="239" t="s">
        <v>1481</v>
      </c>
      <c r="D349" s="298">
        <f>Eingabeblatt!G427</f>
        <v>0</v>
      </c>
      <c r="E349">
        <f t="shared" si="31"/>
        <v>0</v>
      </c>
      <c r="F349" t="str">
        <f t="shared" si="27"/>
        <v>--</v>
      </c>
      <c r="G349" t="s">
        <v>1619</v>
      </c>
      <c r="H349" t="str">
        <f t="shared" si="28"/>
        <v>--;-- bit;17710;;0</v>
      </c>
    </row>
    <row r="350" spans="1:8" x14ac:dyDescent="0.3">
      <c r="A350" s="297" t="str">
        <f t="shared" si="29"/>
        <v>-- bitte auswählen --</v>
      </c>
      <c r="B350" t="str">
        <f t="shared" si="30"/>
        <v>-- bit</v>
      </c>
      <c r="C350" s="239" t="s">
        <v>1482</v>
      </c>
      <c r="D350" s="298">
        <f>Eingabeblatt!G428</f>
        <v>0</v>
      </c>
      <c r="E350">
        <f t="shared" si="31"/>
        <v>0</v>
      </c>
      <c r="F350" t="str">
        <f t="shared" si="27"/>
        <v>--</v>
      </c>
      <c r="G350" t="s">
        <v>1619</v>
      </c>
      <c r="H350" t="str">
        <f t="shared" si="28"/>
        <v>--;-- bit;17712;;0</v>
      </c>
    </row>
    <row r="351" spans="1:8" x14ac:dyDescent="0.3">
      <c r="A351" s="297" t="str">
        <f t="shared" si="29"/>
        <v>-- bitte auswählen --</v>
      </c>
      <c r="B351" t="str">
        <f t="shared" si="30"/>
        <v>-- bit</v>
      </c>
      <c r="C351" s="239" t="s">
        <v>1483</v>
      </c>
      <c r="D351" s="298">
        <f>Eingabeblatt!G429</f>
        <v>0</v>
      </c>
      <c r="E351">
        <f t="shared" si="31"/>
        <v>0</v>
      </c>
      <c r="F351" t="str">
        <f t="shared" si="27"/>
        <v>--</v>
      </c>
      <c r="G351" t="s">
        <v>1619</v>
      </c>
      <c r="H351" t="str">
        <f t="shared" si="28"/>
        <v>--;-- bit;17714;;0</v>
      </c>
    </row>
    <row r="352" spans="1:8" x14ac:dyDescent="0.3">
      <c r="A352" s="297" t="str">
        <f t="shared" si="29"/>
        <v>-- bitte auswählen --</v>
      </c>
      <c r="B352" t="str">
        <f t="shared" si="30"/>
        <v>-- bit</v>
      </c>
      <c r="C352" s="239" t="s">
        <v>1484</v>
      </c>
      <c r="D352" s="298">
        <f>Eingabeblatt!G430</f>
        <v>0</v>
      </c>
      <c r="E352">
        <f t="shared" si="31"/>
        <v>0</v>
      </c>
      <c r="F352" t="str">
        <f t="shared" si="27"/>
        <v>--</v>
      </c>
      <c r="G352" t="s">
        <v>1619</v>
      </c>
      <c r="H352" t="str">
        <f t="shared" si="28"/>
        <v>--;-- bit;17716;;0</v>
      </c>
    </row>
    <row r="353" spans="1:8" x14ac:dyDescent="0.3">
      <c r="A353" s="297" t="str">
        <f t="shared" si="29"/>
        <v>-- bitte auswählen --</v>
      </c>
      <c r="B353" t="str">
        <f t="shared" si="30"/>
        <v>-- bit</v>
      </c>
      <c r="C353" s="239" t="s">
        <v>1485</v>
      </c>
      <c r="D353" s="298">
        <f>Eingabeblatt!G431</f>
        <v>0</v>
      </c>
      <c r="E353">
        <f t="shared" si="31"/>
        <v>0</v>
      </c>
      <c r="F353" t="str">
        <f t="shared" si="27"/>
        <v>--</v>
      </c>
      <c r="G353" t="s">
        <v>1619</v>
      </c>
      <c r="H353" t="str">
        <f t="shared" si="28"/>
        <v>--;-- bit;17718;;0</v>
      </c>
    </row>
    <row r="354" spans="1:8" x14ac:dyDescent="0.3">
      <c r="A354" s="297" t="str">
        <f t="shared" si="29"/>
        <v>-- bitte auswählen --</v>
      </c>
      <c r="B354" t="str">
        <f t="shared" si="30"/>
        <v>-- bit</v>
      </c>
      <c r="C354" s="239" t="s">
        <v>1486</v>
      </c>
      <c r="D354" s="298">
        <f>Eingabeblatt!G433</f>
        <v>0</v>
      </c>
      <c r="E354">
        <f t="shared" si="31"/>
        <v>0</v>
      </c>
      <c r="F354" t="str">
        <f t="shared" si="27"/>
        <v>--</v>
      </c>
      <c r="G354" t="s">
        <v>1619</v>
      </c>
      <c r="H354" t="str">
        <f t="shared" si="28"/>
        <v>--;-- bit;17910;;0</v>
      </c>
    </row>
    <row r="355" spans="1:8" x14ac:dyDescent="0.3">
      <c r="A355" s="297" t="str">
        <f t="shared" si="29"/>
        <v>-- bitte auswählen --</v>
      </c>
      <c r="B355" t="str">
        <f t="shared" si="30"/>
        <v>-- bit</v>
      </c>
      <c r="C355" s="239" t="s">
        <v>1489</v>
      </c>
      <c r="D355" s="298">
        <f>Eingabeblatt!G434</f>
        <v>0</v>
      </c>
      <c r="E355">
        <f t="shared" si="31"/>
        <v>0</v>
      </c>
      <c r="F355" t="str">
        <f t="shared" si="27"/>
        <v>--</v>
      </c>
      <c r="G355" t="s">
        <v>1619</v>
      </c>
      <c r="H355" t="str">
        <f t="shared" si="28"/>
        <v>--;-- bit;17911;;0</v>
      </c>
    </row>
    <row r="356" spans="1:8" x14ac:dyDescent="0.3">
      <c r="A356" s="297" t="str">
        <f t="shared" si="29"/>
        <v>-- bitte auswählen --</v>
      </c>
      <c r="B356" t="str">
        <f t="shared" si="30"/>
        <v>-- bit</v>
      </c>
      <c r="C356" s="239" t="s">
        <v>1490</v>
      </c>
      <c r="D356" s="298">
        <f>Eingabeblatt!G438</f>
        <v>0</v>
      </c>
      <c r="E356">
        <f t="shared" si="31"/>
        <v>0</v>
      </c>
      <c r="F356" t="str">
        <f t="shared" si="27"/>
        <v>--</v>
      </c>
      <c r="G356" t="s">
        <v>1619</v>
      </c>
      <c r="H356" t="str">
        <f t="shared" si="28"/>
        <v>--;-- bit;18910;;0</v>
      </c>
    </row>
    <row r="357" spans="1:8" x14ac:dyDescent="0.3">
      <c r="A357" s="297" t="str">
        <f t="shared" si="29"/>
        <v>-- bitte auswählen --</v>
      </c>
      <c r="B357" t="str">
        <f t="shared" si="30"/>
        <v>-- bit</v>
      </c>
      <c r="C357" s="239" t="s">
        <v>1491</v>
      </c>
      <c r="D357" s="298">
        <f>Eingabeblatt!G442</f>
        <v>0</v>
      </c>
      <c r="E357">
        <f t="shared" si="31"/>
        <v>0</v>
      </c>
      <c r="F357" t="str">
        <f t="shared" si="27"/>
        <v>--</v>
      </c>
      <c r="G357" t="s">
        <v>1619</v>
      </c>
      <c r="H357" t="str">
        <f t="shared" si="28"/>
        <v>--;-- bit;19110;;0</v>
      </c>
    </row>
    <row r="358" spans="1:8" x14ac:dyDescent="0.3">
      <c r="A358" s="297" t="str">
        <f t="shared" si="29"/>
        <v>-- bitte auswählen --</v>
      </c>
      <c r="B358" t="str">
        <f t="shared" si="30"/>
        <v>-- bit</v>
      </c>
      <c r="C358" s="239" t="s">
        <v>1673</v>
      </c>
      <c r="D358" s="298">
        <f>Eingabeblatt!G444</f>
        <v>0</v>
      </c>
      <c r="E358">
        <f t="shared" si="31"/>
        <v>0</v>
      </c>
      <c r="F358" t="str">
        <f t="shared" si="27"/>
        <v>--</v>
      </c>
      <c r="G358" t="s">
        <v>1619</v>
      </c>
      <c r="H358" t="str">
        <f t="shared" si="28"/>
        <v>--;-- bit;19910;;0</v>
      </c>
    </row>
    <row r="359" spans="1:8" x14ac:dyDescent="0.3">
      <c r="A359" s="297" t="str">
        <f t="shared" si="29"/>
        <v>-- bitte auswählen --</v>
      </c>
      <c r="B359" t="str">
        <f t="shared" si="30"/>
        <v>-- bit</v>
      </c>
      <c r="C359" s="239" t="s">
        <v>1674</v>
      </c>
      <c r="D359" s="298">
        <f>Eingabeblatt!G445</f>
        <v>0</v>
      </c>
      <c r="E359">
        <f t="shared" si="31"/>
        <v>0</v>
      </c>
      <c r="F359" t="str">
        <f t="shared" si="27"/>
        <v>--</v>
      </c>
      <c r="G359" t="s">
        <v>1619</v>
      </c>
      <c r="H359" t="str">
        <f t="shared" si="28"/>
        <v>--;-- bit;19911;;0</v>
      </c>
    </row>
    <row r="360" spans="1:8" x14ac:dyDescent="0.3">
      <c r="A360" s="297" t="str">
        <f t="shared" si="29"/>
        <v>-- bitte auswählen --</v>
      </c>
      <c r="B360" t="str">
        <f t="shared" si="30"/>
        <v>-- bit</v>
      </c>
      <c r="C360" s="239" t="s">
        <v>1675</v>
      </c>
      <c r="D360" s="298">
        <f>Eingabeblatt!G446</f>
        <v>0</v>
      </c>
      <c r="E360">
        <f t="shared" si="31"/>
        <v>0</v>
      </c>
      <c r="F360" t="str">
        <f t="shared" si="27"/>
        <v>--</v>
      </c>
      <c r="G360" t="s">
        <v>1619</v>
      </c>
      <c r="H360" t="str">
        <f t="shared" si="28"/>
        <v>--;-- bit;19912;;0</v>
      </c>
    </row>
    <row r="361" spans="1:8" x14ac:dyDescent="0.3">
      <c r="A361" s="297" t="str">
        <f t="shared" si="29"/>
        <v>-- bitte auswählen --</v>
      </c>
      <c r="B361" t="str">
        <f t="shared" si="30"/>
        <v>-- bit</v>
      </c>
      <c r="C361" s="239" t="s">
        <v>1676</v>
      </c>
      <c r="D361" s="298">
        <f>Eingabeblatt!G447</f>
        <v>0</v>
      </c>
      <c r="E361">
        <f t="shared" si="31"/>
        <v>0</v>
      </c>
      <c r="F361" t="str">
        <f t="shared" si="27"/>
        <v>--</v>
      </c>
      <c r="G361" t="s">
        <v>1619</v>
      </c>
      <c r="H361" t="str">
        <f t="shared" si="28"/>
        <v>--;-- bit;19913;;0</v>
      </c>
    </row>
    <row r="362" spans="1:8" x14ac:dyDescent="0.3">
      <c r="A362" s="297" t="str">
        <f t="shared" si="29"/>
        <v>-- bitte auswählen --</v>
      </c>
      <c r="B362" t="str">
        <f t="shared" si="30"/>
        <v>-- bit</v>
      </c>
      <c r="C362" s="239" t="s">
        <v>1677</v>
      </c>
      <c r="D362" s="298">
        <f>Eingabeblatt!G448</f>
        <v>0</v>
      </c>
      <c r="E362">
        <f t="shared" si="31"/>
        <v>0</v>
      </c>
      <c r="F362" t="str">
        <f t="shared" si="27"/>
        <v>--</v>
      </c>
      <c r="G362" t="s">
        <v>1619</v>
      </c>
      <c r="H362" t="str">
        <f t="shared" si="28"/>
        <v>--;-- bit;19914;;0</v>
      </c>
    </row>
    <row r="363" spans="1:8" x14ac:dyDescent="0.3">
      <c r="A363" s="297" t="str">
        <f>A356</f>
        <v>-- bitte auswählen --</v>
      </c>
      <c r="B363" t="str">
        <f>B356</f>
        <v>-- bit</v>
      </c>
      <c r="C363" s="239" t="s">
        <v>1678</v>
      </c>
      <c r="D363" s="298">
        <f>Eingabeblatt!G449</f>
        <v>0</v>
      </c>
      <c r="E363">
        <f t="shared" si="31"/>
        <v>0</v>
      </c>
      <c r="F363" t="str">
        <f t="shared" si="27"/>
        <v>--</v>
      </c>
      <c r="G363" t="s">
        <v>1619</v>
      </c>
      <c r="H363" t="str">
        <f t="shared" si="28"/>
        <v>--;-- bit;19915;;0</v>
      </c>
    </row>
    <row r="364" spans="1:8" x14ac:dyDescent="0.3">
      <c r="A364" s="297" t="str">
        <f t="shared" si="29"/>
        <v>-- bitte auswählen --</v>
      </c>
      <c r="B364" t="str">
        <f t="shared" si="30"/>
        <v>-- bit</v>
      </c>
      <c r="C364" s="239" t="s">
        <v>1492</v>
      </c>
      <c r="D364" s="298">
        <f>Eingabeblatt!G444</f>
        <v>0</v>
      </c>
      <c r="E364">
        <f t="shared" si="31"/>
        <v>0</v>
      </c>
      <c r="F364" t="str">
        <f t="shared" si="27"/>
        <v>--</v>
      </c>
      <c r="G364" t="s">
        <v>1619</v>
      </c>
      <c r="H364" t="str">
        <f t="shared" si="28"/>
        <v>--;-- bit;19990;;0</v>
      </c>
    </row>
    <row r="365" spans="1:8" x14ac:dyDescent="0.3">
      <c r="A365" s="297" t="str">
        <f t="shared" si="29"/>
        <v>-- bitte auswählen --</v>
      </c>
      <c r="B365" t="str">
        <f t="shared" si="30"/>
        <v>-- bit</v>
      </c>
      <c r="C365" s="239" t="s">
        <v>1493</v>
      </c>
      <c r="D365" s="298">
        <f>Eingabeblatt!G455</f>
        <v>0</v>
      </c>
      <c r="E365">
        <f t="shared" si="31"/>
        <v>0</v>
      </c>
      <c r="F365" t="str">
        <f t="shared" si="27"/>
        <v>--</v>
      </c>
      <c r="G365" t="s">
        <v>1619</v>
      </c>
      <c r="H365" t="str">
        <f t="shared" si="28"/>
        <v>--;-- bit;20110;;0</v>
      </c>
    </row>
    <row r="366" spans="1:8" x14ac:dyDescent="0.3">
      <c r="A366" s="297" t="str">
        <f t="shared" si="29"/>
        <v>-- bitte auswählen --</v>
      </c>
      <c r="B366" t="str">
        <f t="shared" si="30"/>
        <v>-- bit</v>
      </c>
      <c r="C366" s="239" t="s">
        <v>1635</v>
      </c>
      <c r="D366" s="298">
        <f>Eingabeblatt!G456</f>
        <v>0</v>
      </c>
      <c r="E366">
        <f t="shared" ref="E366:E394" si="32">ROUND(D366/1,0)</f>
        <v>0</v>
      </c>
      <c r="F366" t="str">
        <f t="shared" si="27"/>
        <v>--</v>
      </c>
      <c r="G366" t="s">
        <v>1619</v>
      </c>
      <c r="H366" t="str">
        <f t="shared" si="28"/>
        <v>--;-- bit;20111;;0</v>
      </c>
    </row>
    <row r="367" spans="1:8" x14ac:dyDescent="0.3">
      <c r="A367" s="297" t="str">
        <f t="shared" si="29"/>
        <v>-- bitte auswählen --</v>
      </c>
      <c r="B367" t="str">
        <f t="shared" si="30"/>
        <v>-- bit</v>
      </c>
      <c r="C367" s="239" t="s">
        <v>1636</v>
      </c>
      <c r="D367" s="298">
        <f>Eingabeblatt!G457</f>
        <v>0</v>
      </c>
      <c r="E367">
        <f t="shared" si="32"/>
        <v>0</v>
      </c>
      <c r="F367" t="str">
        <f t="shared" si="27"/>
        <v>--</v>
      </c>
      <c r="G367" t="s">
        <v>1619</v>
      </c>
      <c r="H367" t="str">
        <f t="shared" si="28"/>
        <v>--;-- bit;20112;;0</v>
      </c>
    </row>
    <row r="368" spans="1:8" x14ac:dyDescent="0.3">
      <c r="A368" s="297" t="str">
        <f t="shared" si="29"/>
        <v>-- bitte auswählen --</v>
      </c>
      <c r="B368" t="str">
        <f t="shared" si="30"/>
        <v>-- bit</v>
      </c>
      <c r="C368" s="239" t="s">
        <v>1638</v>
      </c>
      <c r="D368" s="298">
        <f>Eingabeblatt!G458</f>
        <v>0</v>
      </c>
      <c r="E368">
        <f t="shared" si="32"/>
        <v>0</v>
      </c>
      <c r="F368" t="str">
        <f t="shared" si="27"/>
        <v>--</v>
      </c>
      <c r="G368" t="s">
        <v>1619</v>
      </c>
      <c r="H368" t="str">
        <f t="shared" si="28"/>
        <v>--;-- bit;20113;;0</v>
      </c>
    </row>
    <row r="369" spans="1:8" x14ac:dyDescent="0.3">
      <c r="A369" s="297" t="str">
        <f t="shared" si="29"/>
        <v>-- bitte auswählen --</v>
      </c>
      <c r="B369" t="str">
        <f t="shared" si="30"/>
        <v>-- bit</v>
      </c>
      <c r="C369" s="239" t="s">
        <v>1639</v>
      </c>
      <c r="D369" s="298">
        <f>Eingabeblatt!G459</f>
        <v>0</v>
      </c>
      <c r="E369">
        <f t="shared" si="32"/>
        <v>0</v>
      </c>
      <c r="F369" t="str">
        <f t="shared" si="27"/>
        <v>--</v>
      </c>
      <c r="G369" t="s">
        <v>1619</v>
      </c>
      <c r="H369" t="str">
        <f t="shared" si="28"/>
        <v>--;-- bit;20114;;0</v>
      </c>
    </row>
    <row r="370" spans="1:8" x14ac:dyDescent="0.3">
      <c r="A370" s="297" t="str">
        <f t="shared" si="29"/>
        <v>-- bitte auswählen --</v>
      </c>
      <c r="B370" t="str">
        <f t="shared" si="30"/>
        <v>-- bit</v>
      </c>
      <c r="C370" s="239" t="s">
        <v>1640</v>
      </c>
      <c r="D370" s="298">
        <f>Eingabeblatt!G460</f>
        <v>0</v>
      </c>
      <c r="E370">
        <f t="shared" si="32"/>
        <v>0</v>
      </c>
      <c r="F370" t="str">
        <f t="shared" si="27"/>
        <v>--</v>
      </c>
      <c r="G370" t="s">
        <v>1619</v>
      </c>
      <c r="H370" t="str">
        <f t="shared" si="28"/>
        <v>--;-- bit;20115;;0</v>
      </c>
    </row>
    <row r="371" spans="1:8" x14ac:dyDescent="0.3">
      <c r="A371" s="297" t="str">
        <f t="shared" si="29"/>
        <v>-- bitte auswählen --</v>
      </c>
      <c r="B371" t="str">
        <f t="shared" si="30"/>
        <v>-- bit</v>
      </c>
      <c r="C371" s="239" t="s">
        <v>1494</v>
      </c>
      <c r="D371" s="298">
        <f>Eingabeblatt!G462</f>
        <v>0</v>
      </c>
      <c r="E371">
        <f t="shared" si="32"/>
        <v>0</v>
      </c>
      <c r="F371" t="str">
        <f t="shared" si="27"/>
        <v>--</v>
      </c>
      <c r="G371" t="s">
        <v>1619</v>
      </c>
      <c r="H371" t="str">
        <f t="shared" si="28"/>
        <v>--;-- bit;20310;;0</v>
      </c>
    </row>
    <row r="372" spans="1:8" x14ac:dyDescent="0.3">
      <c r="A372" s="297" t="str">
        <f t="shared" si="29"/>
        <v>-- bitte auswählen --</v>
      </c>
      <c r="B372" t="str">
        <f t="shared" si="30"/>
        <v>-- bit</v>
      </c>
      <c r="C372" s="239" t="s">
        <v>1641</v>
      </c>
      <c r="D372" s="298">
        <f>Eingabeblatt!G463</f>
        <v>0</v>
      </c>
      <c r="E372">
        <f t="shared" si="32"/>
        <v>0</v>
      </c>
      <c r="F372" t="str">
        <f t="shared" si="27"/>
        <v>--</v>
      </c>
      <c r="G372" t="s">
        <v>1619</v>
      </c>
      <c r="H372" t="str">
        <f t="shared" si="28"/>
        <v>--;-- bit;20311;;0</v>
      </c>
    </row>
    <row r="373" spans="1:8" x14ac:dyDescent="0.3">
      <c r="A373" s="297" t="str">
        <f t="shared" si="29"/>
        <v>-- bitte auswählen --</v>
      </c>
      <c r="B373" t="str">
        <f t="shared" si="30"/>
        <v>-- bit</v>
      </c>
      <c r="C373" s="239" t="s">
        <v>1642</v>
      </c>
      <c r="D373" s="298">
        <f>Eingabeblatt!G464</f>
        <v>0</v>
      </c>
      <c r="E373">
        <f t="shared" si="32"/>
        <v>0</v>
      </c>
      <c r="F373" t="str">
        <f t="shared" si="27"/>
        <v>--</v>
      </c>
      <c r="G373" t="s">
        <v>1619</v>
      </c>
      <c r="H373" t="str">
        <f t="shared" si="28"/>
        <v>--;-- bit;20312;;0</v>
      </c>
    </row>
    <row r="374" spans="1:8" x14ac:dyDescent="0.3">
      <c r="A374" s="297" t="str">
        <f t="shared" si="29"/>
        <v>-- bitte auswählen --</v>
      </c>
      <c r="B374" t="str">
        <f t="shared" si="30"/>
        <v>-- bit</v>
      </c>
      <c r="C374" s="239" t="s">
        <v>1648</v>
      </c>
      <c r="D374" s="298">
        <f>Eingabeblatt!G465</f>
        <v>0</v>
      </c>
      <c r="E374">
        <f t="shared" si="32"/>
        <v>0</v>
      </c>
      <c r="F374" t="str">
        <f t="shared" si="27"/>
        <v>--</v>
      </c>
      <c r="G374" t="s">
        <v>1619</v>
      </c>
      <c r="H374" t="str">
        <f t="shared" si="28"/>
        <v>--;-- bit;20313;;0</v>
      </c>
    </row>
    <row r="375" spans="1:8" x14ac:dyDescent="0.3">
      <c r="A375" s="297" t="str">
        <f t="shared" si="29"/>
        <v>-- bitte auswählen --</v>
      </c>
      <c r="B375" t="str">
        <f t="shared" si="30"/>
        <v>-- bit</v>
      </c>
      <c r="C375" s="239" t="s">
        <v>1649</v>
      </c>
      <c r="D375" s="298">
        <f>Eingabeblatt!G466</f>
        <v>0</v>
      </c>
      <c r="E375">
        <f t="shared" si="32"/>
        <v>0</v>
      </c>
      <c r="F375" t="str">
        <f t="shared" si="27"/>
        <v>--</v>
      </c>
      <c r="G375" t="s">
        <v>1619</v>
      </c>
      <c r="H375" t="str">
        <f t="shared" si="28"/>
        <v>--;-- bit;20314;;0</v>
      </c>
    </row>
    <row r="376" spans="1:8" x14ac:dyDescent="0.3">
      <c r="A376" s="297" t="str">
        <f t="shared" si="29"/>
        <v>-- bitte auswählen --</v>
      </c>
      <c r="B376" t="str">
        <f t="shared" si="30"/>
        <v>-- bit</v>
      </c>
      <c r="C376" s="239" t="s">
        <v>1650</v>
      </c>
      <c r="D376" s="298">
        <f>Eingabeblatt!G467</f>
        <v>0</v>
      </c>
      <c r="E376">
        <f t="shared" si="32"/>
        <v>0</v>
      </c>
      <c r="F376" t="str">
        <f t="shared" si="27"/>
        <v>--</v>
      </c>
      <c r="G376" t="s">
        <v>1619</v>
      </c>
      <c r="H376" t="str">
        <f t="shared" si="28"/>
        <v>--;-- bit;20315;;0</v>
      </c>
    </row>
    <row r="377" spans="1:8" x14ac:dyDescent="0.3">
      <c r="A377" s="297" t="str">
        <f t="shared" si="29"/>
        <v>-- bitte auswählen --</v>
      </c>
      <c r="B377" t="str">
        <f t="shared" si="30"/>
        <v>-- bit</v>
      </c>
      <c r="C377" s="239" t="s">
        <v>1495</v>
      </c>
      <c r="D377" s="298">
        <f>Eingabeblatt!G469</f>
        <v>0</v>
      </c>
      <c r="E377">
        <f t="shared" si="32"/>
        <v>0</v>
      </c>
      <c r="F377" t="str">
        <f t="shared" si="27"/>
        <v>--</v>
      </c>
      <c r="G377" t="s">
        <v>1619</v>
      </c>
      <c r="H377" t="str">
        <f t="shared" si="28"/>
        <v>--;-- bit;20410;;0</v>
      </c>
    </row>
    <row r="378" spans="1:8" x14ac:dyDescent="0.3">
      <c r="A378" s="297" t="str">
        <f t="shared" si="29"/>
        <v>-- bitte auswählen --</v>
      </c>
      <c r="B378" t="str">
        <f t="shared" si="30"/>
        <v>-- bit</v>
      </c>
      <c r="C378" s="239" t="s">
        <v>1651</v>
      </c>
      <c r="D378" s="298">
        <f>Eingabeblatt!G470</f>
        <v>0</v>
      </c>
      <c r="E378">
        <f t="shared" si="32"/>
        <v>0</v>
      </c>
      <c r="F378" t="str">
        <f t="shared" si="27"/>
        <v>--</v>
      </c>
      <c r="G378" t="s">
        <v>1619</v>
      </c>
      <c r="H378" t="str">
        <f t="shared" si="28"/>
        <v>--;-- bit;20411;;0</v>
      </c>
    </row>
    <row r="379" spans="1:8" x14ac:dyDescent="0.3">
      <c r="A379" s="297" t="str">
        <f t="shared" si="29"/>
        <v>-- bitte auswählen --</v>
      </c>
      <c r="B379" t="str">
        <f t="shared" si="30"/>
        <v>-- bit</v>
      </c>
      <c r="C379" s="239" t="s">
        <v>1652</v>
      </c>
      <c r="D379" s="298">
        <f>Eingabeblatt!G471</f>
        <v>0</v>
      </c>
      <c r="E379">
        <f t="shared" si="32"/>
        <v>0</v>
      </c>
      <c r="F379" t="str">
        <f t="shared" si="27"/>
        <v>--</v>
      </c>
      <c r="G379" t="s">
        <v>1619</v>
      </c>
      <c r="H379" t="str">
        <f t="shared" si="28"/>
        <v>--;-- bit;20412;;0</v>
      </c>
    </row>
    <row r="380" spans="1:8" x14ac:dyDescent="0.3">
      <c r="A380" s="297" t="str">
        <f t="shared" si="29"/>
        <v>-- bitte auswählen --</v>
      </c>
      <c r="B380" t="str">
        <f t="shared" si="30"/>
        <v>-- bit</v>
      </c>
      <c r="C380" s="239" t="s">
        <v>1653</v>
      </c>
      <c r="D380" s="298">
        <f>Eingabeblatt!G472</f>
        <v>0</v>
      </c>
      <c r="E380">
        <f t="shared" si="32"/>
        <v>0</v>
      </c>
      <c r="F380" t="str">
        <f t="shared" si="27"/>
        <v>--</v>
      </c>
      <c r="G380" t="s">
        <v>1619</v>
      </c>
      <c r="H380" t="str">
        <f t="shared" si="28"/>
        <v>--;-- bit;20413;;0</v>
      </c>
    </row>
    <row r="381" spans="1:8" x14ac:dyDescent="0.3">
      <c r="A381" s="297" t="str">
        <f t="shared" si="29"/>
        <v>-- bitte auswählen --</v>
      </c>
      <c r="B381" t="str">
        <f t="shared" si="30"/>
        <v>-- bit</v>
      </c>
      <c r="C381" s="239" t="s">
        <v>1654</v>
      </c>
      <c r="D381" s="298">
        <f>Eingabeblatt!G473</f>
        <v>0</v>
      </c>
      <c r="E381">
        <f t="shared" si="32"/>
        <v>0</v>
      </c>
      <c r="F381" t="str">
        <f t="shared" si="27"/>
        <v>--</v>
      </c>
      <c r="G381" t="s">
        <v>1619</v>
      </c>
      <c r="H381" t="str">
        <f t="shared" si="28"/>
        <v>--;-- bit;20414;;0</v>
      </c>
    </row>
    <row r="382" spans="1:8" x14ac:dyDescent="0.3">
      <c r="A382" s="297" t="str">
        <f t="shared" si="29"/>
        <v>-- bitte auswählen --</v>
      </c>
      <c r="B382" t="str">
        <f t="shared" si="30"/>
        <v>-- bit</v>
      </c>
      <c r="C382" s="239" t="s">
        <v>1655</v>
      </c>
      <c r="D382" s="298">
        <f>Eingabeblatt!G474</f>
        <v>0</v>
      </c>
      <c r="E382">
        <f t="shared" si="32"/>
        <v>0</v>
      </c>
      <c r="F382" t="str">
        <f t="shared" si="27"/>
        <v>--</v>
      </c>
      <c r="G382" t="s">
        <v>1619</v>
      </c>
      <c r="H382" t="str">
        <f t="shared" si="28"/>
        <v>--;-- bit;20415;;0</v>
      </c>
    </row>
    <row r="383" spans="1:8" x14ac:dyDescent="0.3">
      <c r="A383" s="297" t="str">
        <f t="shared" si="29"/>
        <v>-- bitte auswählen --</v>
      </c>
      <c r="B383" t="str">
        <f t="shared" si="30"/>
        <v>-- bit</v>
      </c>
      <c r="C383" s="239" t="s">
        <v>1496</v>
      </c>
      <c r="D383" s="298">
        <f>Eingabeblatt!G476</f>
        <v>0</v>
      </c>
      <c r="E383">
        <f t="shared" si="32"/>
        <v>0</v>
      </c>
      <c r="F383" t="str">
        <f t="shared" si="27"/>
        <v>--</v>
      </c>
      <c r="G383" t="s">
        <v>1619</v>
      </c>
      <c r="H383" t="str">
        <f t="shared" si="28"/>
        <v>--;-- bit;20810;;0</v>
      </c>
    </row>
    <row r="384" spans="1:8" x14ac:dyDescent="0.3">
      <c r="A384" s="297" t="str">
        <f t="shared" si="29"/>
        <v>-- bitte auswählen --</v>
      </c>
      <c r="B384" t="str">
        <f t="shared" si="30"/>
        <v>-- bit</v>
      </c>
      <c r="C384" s="239" t="s">
        <v>1656</v>
      </c>
      <c r="D384" s="298">
        <f>Eingabeblatt!G477</f>
        <v>0</v>
      </c>
      <c r="E384">
        <f t="shared" si="32"/>
        <v>0</v>
      </c>
      <c r="F384" t="str">
        <f t="shared" si="27"/>
        <v>--</v>
      </c>
      <c r="G384" t="s">
        <v>1619</v>
      </c>
      <c r="H384" t="str">
        <f t="shared" si="28"/>
        <v>--;-- bit;20811;;0</v>
      </c>
    </row>
    <row r="385" spans="1:8" x14ac:dyDescent="0.3">
      <c r="A385" s="297" t="str">
        <f t="shared" si="29"/>
        <v>-- bitte auswählen --</v>
      </c>
      <c r="B385" t="str">
        <f t="shared" si="30"/>
        <v>-- bit</v>
      </c>
      <c r="C385" s="239" t="s">
        <v>1657</v>
      </c>
      <c r="D385" s="298">
        <f>Eingabeblatt!G478</f>
        <v>0</v>
      </c>
      <c r="E385">
        <f t="shared" si="32"/>
        <v>0</v>
      </c>
      <c r="F385" t="str">
        <f t="shared" si="27"/>
        <v>--</v>
      </c>
      <c r="G385" t="s">
        <v>1619</v>
      </c>
      <c r="H385" t="str">
        <f t="shared" si="28"/>
        <v>--;-- bit;20812;;0</v>
      </c>
    </row>
    <row r="386" spans="1:8" x14ac:dyDescent="0.3">
      <c r="A386" s="297" t="str">
        <f t="shared" si="29"/>
        <v>-- bitte auswählen --</v>
      </c>
      <c r="B386" t="str">
        <f t="shared" si="30"/>
        <v>-- bit</v>
      </c>
      <c r="C386" s="239" t="s">
        <v>1658</v>
      </c>
      <c r="D386" s="298">
        <f>Eingabeblatt!G479</f>
        <v>0</v>
      </c>
      <c r="E386">
        <f t="shared" si="32"/>
        <v>0</v>
      </c>
      <c r="F386" t="str">
        <f t="shared" si="27"/>
        <v>--</v>
      </c>
      <c r="G386" t="s">
        <v>1619</v>
      </c>
      <c r="H386" t="str">
        <f t="shared" si="28"/>
        <v>--;-- bit;20813;;0</v>
      </c>
    </row>
    <row r="387" spans="1:8" x14ac:dyDescent="0.3">
      <c r="A387" s="297" t="str">
        <f t="shared" si="29"/>
        <v>-- bitte auswählen --</v>
      </c>
      <c r="B387" t="str">
        <f t="shared" si="30"/>
        <v>-- bit</v>
      </c>
      <c r="C387" s="239" t="s">
        <v>1659</v>
      </c>
      <c r="D387" s="298">
        <f>Eingabeblatt!G480</f>
        <v>0</v>
      </c>
      <c r="E387">
        <f t="shared" si="32"/>
        <v>0</v>
      </c>
      <c r="F387" t="str">
        <f t="shared" ref="F387:F450" si="33">RIGHT(A386,2)</f>
        <v>--</v>
      </c>
      <c r="G387" t="s">
        <v>1619</v>
      </c>
      <c r="H387" t="str">
        <f t="shared" ref="H387:H450" si="34">F387&amp;G387&amp;B386&amp;G387&amp;C387&amp;G387&amp;G387&amp;E387</f>
        <v>--;-- bit;20814;;0</v>
      </c>
    </row>
    <row r="388" spans="1:8" x14ac:dyDescent="0.3">
      <c r="A388" s="297" t="str">
        <f t="shared" si="29"/>
        <v>-- bitte auswählen --</v>
      </c>
      <c r="B388" t="str">
        <f t="shared" si="30"/>
        <v>-- bit</v>
      </c>
      <c r="C388" s="239" t="s">
        <v>1660</v>
      </c>
      <c r="D388" s="298">
        <f>Eingabeblatt!G481</f>
        <v>0</v>
      </c>
      <c r="E388">
        <f t="shared" si="32"/>
        <v>0</v>
      </c>
      <c r="F388" t="str">
        <f t="shared" si="33"/>
        <v>--</v>
      </c>
      <c r="G388" t="s">
        <v>1619</v>
      </c>
      <c r="H388" t="str">
        <f t="shared" si="34"/>
        <v>--;-- bit;20815;;0</v>
      </c>
    </row>
    <row r="389" spans="1:8" x14ac:dyDescent="0.3">
      <c r="A389" s="297" t="str">
        <f t="shared" si="29"/>
        <v>-- bitte auswählen --</v>
      </c>
      <c r="B389" t="str">
        <f t="shared" si="30"/>
        <v>-- bit</v>
      </c>
      <c r="C389" s="239" t="s">
        <v>1497</v>
      </c>
      <c r="D389" s="298">
        <f>Eingabeblatt!G483</f>
        <v>0</v>
      </c>
      <c r="E389">
        <f t="shared" si="32"/>
        <v>0</v>
      </c>
      <c r="F389" t="str">
        <f t="shared" si="33"/>
        <v>--</v>
      </c>
      <c r="G389" t="s">
        <v>1619</v>
      </c>
      <c r="H389" t="str">
        <f t="shared" si="34"/>
        <v>--;-- bit;20910;;0</v>
      </c>
    </row>
    <row r="390" spans="1:8" x14ac:dyDescent="0.3">
      <c r="A390" s="297" t="str">
        <f t="shared" si="29"/>
        <v>-- bitte auswählen --</v>
      </c>
      <c r="B390" t="str">
        <f t="shared" si="30"/>
        <v>-- bit</v>
      </c>
      <c r="C390" s="239" t="s">
        <v>1661</v>
      </c>
      <c r="D390" s="298">
        <f>Eingabeblatt!G484</f>
        <v>0</v>
      </c>
      <c r="E390">
        <f t="shared" si="32"/>
        <v>0</v>
      </c>
      <c r="F390" t="str">
        <f t="shared" si="33"/>
        <v>--</v>
      </c>
      <c r="G390" t="s">
        <v>1619</v>
      </c>
      <c r="H390" t="str">
        <f t="shared" si="34"/>
        <v>--;-- bit;20911;;0</v>
      </c>
    </row>
    <row r="391" spans="1:8" x14ac:dyDescent="0.3">
      <c r="A391" s="297" t="str">
        <f t="shared" si="29"/>
        <v>-- bitte auswählen --</v>
      </c>
      <c r="B391" t="str">
        <f t="shared" si="30"/>
        <v>-- bit</v>
      </c>
      <c r="C391" s="239" t="s">
        <v>1662</v>
      </c>
      <c r="D391" s="298">
        <f>Eingabeblatt!G485</f>
        <v>0</v>
      </c>
      <c r="E391">
        <f t="shared" si="32"/>
        <v>0</v>
      </c>
      <c r="F391" t="str">
        <f t="shared" si="33"/>
        <v>--</v>
      </c>
      <c r="G391" t="s">
        <v>1619</v>
      </c>
      <c r="H391" t="str">
        <f t="shared" si="34"/>
        <v>--;-- bit;20912;;0</v>
      </c>
    </row>
    <row r="392" spans="1:8" x14ac:dyDescent="0.3">
      <c r="A392" s="297" t="str">
        <f t="shared" si="29"/>
        <v>-- bitte auswählen --</v>
      </c>
      <c r="B392" t="str">
        <f t="shared" si="30"/>
        <v>-- bit</v>
      </c>
      <c r="C392" s="239" t="s">
        <v>1663</v>
      </c>
      <c r="D392" s="298">
        <f>Eingabeblatt!G486</f>
        <v>0</v>
      </c>
      <c r="E392">
        <f t="shared" si="32"/>
        <v>0</v>
      </c>
      <c r="F392" t="str">
        <f t="shared" si="33"/>
        <v>--</v>
      </c>
      <c r="G392" t="s">
        <v>1619</v>
      </c>
      <c r="H392" t="str">
        <f t="shared" si="34"/>
        <v>--;-- bit;20913;;0</v>
      </c>
    </row>
    <row r="393" spans="1:8" x14ac:dyDescent="0.3">
      <c r="A393" s="297" t="str">
        <f t="shared" si="29"/>
        <v>-- bitte auswählen --</v>
      </c>
      <c r="B393" t="str">
        <f t="shared" si="30"/>
        <v>-- bit</v>
      </c>
      <c r="C393" s="239" t="s">
        <v>1664</v>
      </c>
      <c r="D393" s="298">
        <f>Eingabeblatt!G487</f>
        <v>0</v>
      </c>
      <c r="E393">
        <f t="shared" si="32"/>
        <v>0</v>
      </c>
      <c r="F393" t="str">
        <f t="shared" si="33"/>
        <v>--</v>
      </c>
      <c r="G393" t="s">
        <v>1619</v>
      </c>
      <c r="H393" t="str">
        <f t="shared" si="34"/>
        <v>--;-- bit;20914;;0</v>
      </c>
    </row>
    <row r="394" spans="1:8" x14ac:dyDescent="0.3">
      <c r="A394" s="297" t="str">
        <f>A388</f>
        <v>-- bitte auswählen --</v>
      </c>
      <c r="B394" t="str">
        <f>B388</f>
        <v>-- bit</v>
      </c>
      <c r="C394" s="239" t="s">
        <v>1665</v>
      </c>
      <c r="D394" s="298">
        <f>Eingabeblatt!G488</f>
        <v>0</v>
      </c>
      <c r="E394">
        <f t="shared" si="32"/>
        <v>0</v>
      </c>
      <c r="F394" t="str">
        <f t="shared" si="33"/>
        <v>--</v>
      </c>
      <c r="G394" t="s">
        <v>1619</v>
      </c>
      <c r="H394" t="str">
        <f t="shared" si="34"/>
        <v>--;-- bit;20915;;0</v>
      </c>
    </row>
    <row r="395" spans="1:8" x14ac:dyDescent="0.3">
      <c r="A395" s="297" t="str">
        <f t="shared" si="29"/>
        <v>-- bitte auswählen --</v>
      </c>
      <c r="B395" t="str">
        <f t="shared" si="30"/>
        <v>-- bit</v>
      </c>
      <c r="C395" s="239" t="s">
        <v>1498</v>
      </c>
      <c r="D395" s="298">
        <f>Eingabeblatt!G492</f>
        <v>0</v>
      </c>
      <c r="E395">
        <f t="shared" si="31"/>
        <v>0</v>
      </c>
      <c r="F395" t="str">
        <f t="shared" si="33"/>
        <v>--</v>
      </c>
      <c r="G395" t="s">
        <v>1619</v>
      </c>
      <c r="H395" t="str">
        <f t="shared" si="34"/>
        <v>--;-- bit;23110;;0</v>
      </c>
    </row>
    <row r="396" spans="1:8" x14ac:dyDescent="0.3">
      <c r="A396" s="297" t="str">
        <f t="shared" si="29"/>
        <v>-- bitte auswählen --</v>
      </c>
      <c r="B396" t="str">
        <f t="shared" si="30"/>
        <v>-- bit</v>
      </c>
      <c r="C396" s="239" t="s">
        <v>1499</v>
      </c>
      <c r="D396" s="298">
        <f>Eingabeblatt!G494</f>
        <v>0</v>
      </c>
      <c r="E396">
        <f t="shared" si="31"/>
        <v>0</v>
      </c>
      <c r="F396" t="str">
        <f t="shared" si="33"/>
        <v>--</v>
      </c>
      <c r="G396" t="s">
        <v>1619</v>
      </c>
      <c r="H396" t="str">
        <f t="shared" si="34"/>
        <v>--;-- bit;23210;;0</v>
      </c>
    </row>
    <row r="397" spans="1:8" x14ac:dyDescent="0.3">
      <c r="A397" s="297" t="str">
        <f t="shared" si="29"/>
        <v>-- bitte auswählen --</v>
      </c>
      <c r="B397" t="str">
        <f t="shared" si="30"/>
        <v>-- bit</v>
      </c>
      <c r="C397" s="239" t="s">
        <v>1500</v>
      </c>
      <c r="D397" s="298">
        <f>Eingabeblatt!G496</f>
        <v>0</v>
      </c>
      <c r="E397">
        <f t="shared" si="31"/>
        <v>0</v>
      </c>
      <c r="F397" t="str">
        <f t="shared" si="33"/>
        <v>--</v>
      </c>
      <c r="G397" t="s">
        <v>1619</v>
      </c>
      <c r="H397" t="str">
        <f t="shared" si="34"/>
        <v>--;-- bit;23310;;0</v>
      </c>
    </row>
    <row r="398" spans="1:8" x14ac:dyDescent="0.3">
      <c r="A398" s="297" t="str">
        <f t="shared" si="29"/>
        <v>-- bitte auswählen --</v>
      </c>
      <c r="B398" t="str">
        <f t="shared" si="30"/>
        <v>-- bit</v>
      </c>
      <c r="C398" s="239" t="s">
        <v>1501</v>
      </c>
      <c r="D398" s="298">
        <f>Eingabeblatt!G498</f>
        <v>0</v>
      </c>
      <c r="E398">
        <f t="shared" si="31"/>
        <v>0</v>
      </c>
      <c r="F398" t="str">
        <f t="shared" si="33"/>
        <v>--</v>
      </c>
      <c r="G398" t="s">
        <v>1619</v>
      </c>
      <c r="H398" t="str">
        <f t="shared" si="34"/>
        <v>--;-- bit;23910;;0</v>
      </c>
    </row>
    <row r="399" spans="1:8" x14ac:dyDescent="0.3">
      <c r="A399" s="297" t="str">
        <f t="shared" si="29"/>
        <v>-- bitte auswählen --</v>
      </c>
      <c r="B399" t="str">
        <f t="shared" si="30"/>
        <v>-- bit</v>
      </c>
      <c r="C399" s="239" t="s">
        <v>1502</v>
      </c>
      <c r="D399" s="298">
        <f>Eingabeblatt!G502</f>
        <v>0</v>
      </c>
      <c r="E399">
        <f t="shared" si="31"/>
        <v>0</v>
      </c>
      <c r="F399" t="str">
        <f t="shared" si="33"/>
        <v>--</v>
      </c>
      <c r="G399" t="s">
        <v>1619</v>
      </c>
      <c r="H399" t="str">
        <f t="shared" si="34"/>
        <v>--;-- bit;25110;;0</v>
      </c>
    </row>
    <row r="400" spans="1:8" x14ac:dyDescent="0.3">
      <c r="A400" s="297" t="str">
        <f t="shared" si="29"/>
        <v>-- bitte auswählen --</v>
      </c>
      <c r="B400" t="str">
        <f t="shared" si="30"/>
        <v>-- bit</v>
      </c>
      <c r="C400" s="239" t="s">
        <v>1503</v>
      </c>
      <c r="D400" s="298">
        <f>Eingabeblatt!G506</f>
        <v>0</v>
      </c>
      <c r="E400">
        <f t="shared" si="31"/>
        <v>0</v>
      </c>
      <c r="F400" t="str">
        <f t="shared" si="33"/>
        <v>--</v>
      </c>
      <c r="G400" t="s">
        <v>1619</v>
      </c>
      <c r="H400" t="str">
        <f t="shared" si="34"/>
        <v>--;-- bit;26110;;0</v>
      </c>
    </row>
    <row r="401" spans="1:8" x14ac:dyDescent="0.3">
      <c r="A401" s="297" t="str">
        <f t="shared" si="29"/>
        <v>-- bitte auswählen --</v>
      </c>
      <c r="B401" t="str">
        <f t="shared" si="30"/>
        <v>-- bit</v>
      </c>
      <c r="C401" s="239" t="s">
        <v>1504</v>
      </c>
      <c r="D401" s="298">
        <f>Eingabeblatt!G510</f>
        <v>0</v>
      </c>
      <c r="E401">
        <f t="shared" si="31"/>
        <v>0</v>
      </c>
      <c r="F401" t="str">
        <f t="shared" si="33"/>
        <v>--</v>
      </c>
      <c r="G401" t="s">
        <v>1619</v>
      </c>
      <c r="H401" t="str">
        <f t="shared" si="34"/>
        <v>--;-- bit;27110;;0</v>
      </c>
    </row>
    <row r="402" spans="1:8" x14ac:dyDescent="0.3">
      <c r="A402" s="297" t="str">
        <f t="shared" si="29"/>
        <v>-- bitte auswählen --</v>
      </c>
      <c r="B402" t="str">
        <f t="shared" si="30"/>
        <v>-- bit</v>
      </c>
      <c r="C402" s="239" t="s">
        <v>1505</v>
      </c>
      <c r="D402" s="298">
        <f>Eingabeblatt!G514</f>
        <v>0</v>
      </c>
      <c r="E402">
        <f t="shared" si="31"/>
        <v>0</v>
      </c>
      <c r="F402" t="str">
        <f t="shared" si="33"/>
        <v>--</v>
      </c>
      <c r="G402" t="s">
        <v>1619</v>
      </c>
      <c r="H402" t="str">
        <f t="shared" si="34"/>
        <v>--;-- bit;28110;;0</v>
      </c>
    </row>
    <row r="403" spans="1:8" x14ac:dyDescent="0.3">
      <c r="A403" s="297" t="str">
        <f t="shared" si="29"/>
        <v>-- bitte auswählen --</v>
      </c>
      <c r="B403" t="str">
        <f t="shared" si="30"/>
        <v>-- bit</v>
      </c>
      <c r="C403" s="239" t="s">
        <v>1506</v>
      </c>
      <c r="D403" s="298">
        <f>Eingabeblatt!G518</f>
        <v>0</v>
      </c>
      <c r="E403">
        <f t="shared" si="31"/>
        <v>0</v>
      </c>
      <c r="F403" t="str">
        <f t="shared" si="33"/>
        <v>--</v>
      </c>
      <c r="G403" t="s">
        <v>1619</v>
      </c>
      <c r="H403" t="str">
        <f t="shared" si="34"/>
        <v>--;-- bit;30210;;0</v>
      </c>
    </row>
    <row r="404" spans="1:8" x14ac:dyDescent="0.3">
      <c r="A404" s="297" t="str">
        <f t="shared" si="29"/>
        <v>-- bitte auswählen --</v>
      </c>
      <c r="B404" t="str">
        <f t="shared" si="30"/>
        <v>-- bit</v>
      </c>
      <c r="C404" s="239" t="s">
        <v>1507</v>
      </c>
      <c r="D404" s="298">
        <f>Eingabeblatt!G519</f>
        <v>0</v>
      </c>
      <c r="E404">
        <f t="shared" si="31"/>
        <v>0</v>
      </c>
      <c r="F404" t="str">
        <f t="shared" si="33"/>
        <v>--</v>
      </c>
      <c r="G404" t="s">
        <v>1619</v>
      </c>
      <c r="H404" t="str">
        <f t="shared" si="34"/>
        <v>--;-- bit;30211;;0</v>
      </c>
    </row>
    <row r="405" spans="1:8" x14ac:dyDescent="0.3">
      <c r="A405" s="297" t="str">
        <f t="shared" si="29"/>
        <v>-- bitte auswählen --</v>
      </c>
      <c r="B405" t="str">
        <f t="shared" si="30"/>
        <v>-- bit</v>
      </c>
      <c r="C405" s="239" t="s">
        <v>1508</v>
      </c>
      <c r="D405" s="298">
        <f>Eingabeblatt!G520</f>
        <v>0</v>
      </c>
      <c r="E405">
        <f t="shared" si="31"/>
        <v>0</v>
      </c>
      <c r="F405" t="str">
        <f t="shared" si="33"/>
        <v>--</v>
      </c>
      <c r="G405" t="s">
        <v>1619</v>
      </c>
      <c r="H405" t="str">
        <f t="shared" si="34"/>
        <v>--;-- bit;30212;;0</v>
      </c>
    </row>
    <row r="406" spans="1:8" x14ac:dyDescent="0.3">
      <c r="A406" s="297" t="str">
        <f t="shared" si="29"/>
        <v>-- bitte auswählen --</v>
      </c>
      <c r="B406" t="str">
        <f t="shared" si="30"/>
        <v>-- bit</v>
      </c>
      <c r="C406" s="239" t="s">
        <v>1509</v>
      </c>
      <c r="D406" s="298">
        <f>Eingabeblatt!G521</f>
        <v>0</v>
      </c>
      <c r="E406">
        <f t="shared" si="31"/>
        <v>0</v>
      </c>
      <c r="F406" t="str">
        <f t="shared" si="33"/>
        <v>--</v>
      </c>
      <c r="G406" t="s">
        <v>1619</v>
      </c>
      <c r="H406" t="str">
        <f t="shared" si="34"/>
        <v>--;-- bit;30213;;0</v>
      </c>
    </row>
    <row r="407" spans="1:8" x14ac:dyDescent="0.3">
      <c r="A407" s="297" t="str">
        <f t="shared" si="29"/>
        <v>-- bitte auswählen --</v>
      </c>
      <c r="B407" t="str">
        <f t="shared" si="30"/>
        <v>-- bit</v>
      </c>
      <c r="C407" s="239" t="s">
        <v>1510</v>
      </c>
      <c r="D407" s="298">
        <f>Eingabeblatt!G522</f>
        <v>0</v>
      </c>
      <c r="E407">
        <f t="shared" si="31"/>
        <v>0</v>
      </c>
      <c r="F407" t="str">
        <f t="shared" si="33"/>
        <v>--</v>
      </c>
      <c r="G407" t="s">
        <v>1619</v>
      </c>
      <c r="H407" t="str">
        <f t="shared" si="34"/>
        <v>--;-- bit;30214;;0</v>
      </c>
    </row>
    <row r="408" spans="1:8" x14ac:dyDescent="0.3">
      <c r="A408" s="297" t="str">
        <f t="shared" si="29"/>
        <v>-- bitte auswählen --</v>
      </c>
      <c r="B408" t="str">
        <f t="shared" si="30"/>
        <v>-- bit</v>
      </c>
      <c r="C408" s="239" t="s">
        <v>1511</v>
      </c>
      <c r="D408" s="298">
        <f>Eingabeblatt!G524</f>
        <v>0</v>
      </c>
      <c r="E408">
        <f t="shared" si="31"/>
        <v>0</v>
      </c>
      <c r="F408" t="str">
        <f t="shared" si="33"/>
        <v>--</v>
      </c>
      <c r="G408" t="s">
        <v>1619</v>
      </c>
      <c r="H408" t="str">
        <f t="shared" si="34"/>
        <v>--;-- bit;30310;;0</v>
      </c>
    </row>
    <row r="409" spans="1:8" x14ac:dyDescent="0.3">
      <c r="A409" s="297" t="str">
        <f t="shared" si="29"/>
        <v>-- bitte auswählen --</v>
      </c>
      <c r="B409" t="str">
        <f t="shared" si="30"/>
        <v>-- bit</v>
      </c>
      <c r="C409" s="239" t="s">
        <v>1512</v>
      </c>
      <c r="D409" s="298">
        <f>Eingabeblatt!G525</f>
        <v>0</v>
      </c>
      <c r="E409">
        <f t="shared" si="31"/>
        <v>0</v>
      </c>
      <c r="F409" t="str">
        <f t="shared" si="33"/>
        <v>--</v>
      </c>
      <c r="G409" t="s">
        <v>1619</v>
      </c>
      <c r="H409" t="str">
        <f t="shared" si="34"/>
        <v>--;-- bit;30311;;0</v>
      </c>
    </row>
    <row r="410" spans="1:8" x14ac:dyDescent="0.3">
      <c r="A410" s="297" t="str">
        <f t="shared" si="29"/>
        <v>-- bitte auswählen --</v>
      </c>
      <c r="B410" t="str">
        <f t="shared" si="30"/>
        <v>-- bit</v>
      </c>
      <c r="C410" s="239" t="s">
        <v>1513</v>
      </c>
      <c r="D410" s="298">
        <f>Eingabeblatt!G526</f>
        <v>0</v>
      </c>
      <c r="E410">
        <f t="shared" si="31"/>
        <v>0</v>
      </c>
      <c r="F410" t="str">
        <f t="shared" si="33"/>
        <v>--</v>
      </c>
      <c r="G410" t="s">
        <v>1619</v>
      </c>
      <c r="H410" t="str">
        <f t="shared" si="34"/>
        <v>--;-- bit;30312;;0</v>
      </c>
    </row>
    <row r="411" spans="1:8" x14ac:dyDescent="0.3">
      <c r="A411" s="297" t="str">
        <f t="shared" si="29"/>
        <v>-- bitte auswählen --</v>
      </c>
      <c r="B411" t="str">
        <f t="shared" si="30"/>
        <v>-- bit</v>
      </c>
      <c r="C411" s="239" t="s">
        <v>1689</v>
      </c>
      <c r="D411" s="298">
        <f>Eingabeblatt!G527</f>
        <v>0</v>
      </c>
      <c r="E411">
        <f t="shared" si="31"/>
        <v>0</v>
      </c>
      <c r="F411" t="str">
        <f t="shared" si="33"/>
        <v>--</v>
      </c>
      <c r="G411" t="s">
        <v>1619</v>
      </c>
      <c r="H411" t="str">
        <f t="shared" si="34"/>
        <v>--;-- bit;30313;;0</v>
      </c>
    </row>
    <row r="412" spans="1:8" x14ac:dyDescent="0.3">
      <c r="A412" s="297" t="str">
        <f t="shared" si="29"/>
        <v>-- bitte auswählen --</v>
      </c>
      <c r="B412" t="str">
        <f t="shared" si="30"/>
        <v>-- bit</v>
      </c>
      <c r="C412" s="239" t="s">
        <v>1514</v>
      </c>
      <c r="D412" s="298">
        <f>Eingabeblatt!G528</f>
        <v>0</v>
      </c>
      <c r="E412">
        <f t="shared" si="31"/>
        <v>0</v>
      </c>
      <c r="F412" t="str">
        <f t="shared" si="33"/>
        <v>--</v>
      </c>
      <c r="G412" t="s">
        <v>1619</v>
      </c>
      <c r="H412" t="str">
        <f t="shared" si="34"/>
        <v>--;-- bit;30314;;0</v>
      </c>
    </row>
    <row r="413" spans="1:8" x14ac:dyDescent="0.3">
      <c r="A413" s="297" t="str">
        <f t="shared" si="29"/>
        <v>-- bitte auswählen --</v>
      </c>
      <c r="B413" t="str">
        <f t="shared" si="30"/>
        <v>-- bit</v>
      </c>
      <c r="C413" s="239" t="s">
        <v>1515</v>
      </c>
      <c r="D413" s="298">
        <f>Eingabeblatt!G532</f>
        <v>0</v>
      </c>
      <c r="E413">
        <f t="shared" si="31"/>
        <v>0</v>
      </c>
      <c r="F413" t="str">
        <f t="shared" si="33"/>
        <v>--</v>
      </c>
      <c r="G413" t="s">
        <v>1619</v>
      </c>
      <c r="H413" t="str">
        <f t="shared" si="34"/>
        <v>--;-- bit;32110;;0</v>
      </c>
    </row>
    <row r="414" spans="1:8" x14ac:dyDescent="0.3">
      <c r="A414" s="297" t="str">
        <f t="shared" si="29"/>
        <v>-- bitte auswählen --</v>
      </c>
      <c r="B414" t="str">
        <f t="shared" si="30"/>
        <v>-- bit</v>
      </c>
      <c r="C414" s="239" t="s">
        <v>1516</v>
      </c>
      <c r="D414" s="298">
        <f>Eingabeblatt!G533</f>
        <v>0</v>
      </c>
      <c r="E414">
        <f t="shared" si="31"/>
        <v>0</v>
      </c>
      <c r="F414" t="str">
        <f t="shared" si="33"/>
        <v>--</v>
      </c>
      <c r="G414" t="s">
        <v>1619</v>
      </c>
      <c r="H414" t="str">
        <f t="shared" si="34"/>
        <v>--;-- bit;32111;;0</v>
      </c>
    </row>
    <row r="415" spans="1:8" x14ac:dyDescent="0.3">
      <c r="A415" s="297" t="str">
        <f t="shared" si="29"/>
        <v>-- bitte auswählen --</v>
      </c>
      <c r="B415" t="str">
        <f t="shared" si="30"/>
        <v>-- bit</v>
      </c>
      <c r="C415" s="239" t="s">
        <v>1517</v>
      </c>
      <c r="D415" s="298">
        <f>Eingabeblatt!G534</f>
        <v>0</v>
      </c>
      <c r="E415">
        <f t="shared" si="31"/>
        <v>0</v>
      </c>
      <c r="F415" t="str">
        <f t="shared" si="33"/>
        <v>--</v>
      </c>
      <c r="G415" t="s">
        <v>1619</v>
      </c>
      <c r="H415" t="str">
        <f t="shared" si="34"/>
        <v>--;-- bit;32112;;0</v>
      </c>
    </row>
    <row r="416" spans="1:8" x14ac:dyDescent="0.3">
      <c r="A416" s="297" t="str">
        <f t="shared" si="29"/>
        <v>-- bitte auswählen --</v>
      </c>
      <c r="B416" t="str">
        <f t="shared" si="30"/>
        <v>-- bit</v>
      </c>
      <c r="C416" s="239" t="s">
        <v>1518</v>
      </c>
      <c r="D416" s="298">
        <f>Eingabeblatt!G535</f>
        <v>0</v>
      </c>
      <c r="E416">
        <f t="shared" si="31"/>
        <v>0</v>
      </c>
      <c r="F416" t="str">
        <f t="shared" si="33"/>
        <v>--</v>
      </c>
      <c r="G416" t="s">
        <v>1619</v>
      </c>
      <c r="H416" t="str">
        <f t="shared" si="34"/>
        <v>--;-- bit;32113;;0</v>
      </c>
    </row>
    <row r="417" spans="1:8" x14ac:dyDescent="0.3">
      <c r="A417" s="297" t="str">
        <f t="shared" si="29"/>
        <v>-- bitte auswählen --</v>
      </c>
      <c r="B417" t="str">
        <f t="shared" si="30"/>
        <v>-- bit</v>
      </c>
      <c r="C417" s="239" t="s">
        <v>1519</v>
      </c>
      <c r="D417" s="298">
        <f>Eingabeblatt!G536</f>
        <v>0</v>
      </c>
      <c r="E417">
        <f t="shared" si="31"/>
        <v>0</v>
      </c>
      <c r="F417" t="str">
        <f t="shared" si="33"/>
        <v>--</v>
      </c>
      <c r="G417" t="s">
        <v>1619</v>
      </c>
      <c r="H417" t="str">
        <f t="shared" si="34"/>
        <v>--;-- bit;32114;;0</v>
      </c>
    </row>
    <row r="418" spans="1:8" x14ac:dyDescent="0.3">
      <c r="A418" s="297" t="str">
        <f t="shared" si="29"/>
        <v>-- bitte auswählen --</v>
      </c>
      <c r="B418" t="str">
        <f t="shared" si="30"/>
        <v>-- bit</v>
      </c>
      <c r="C418" s="239" t="s">
        <v>1521</v>
      </c>
      <c r="D418" s="298">
        <f>Eingabeblatt!G538</f>
        <v>0</v>
      </c>
      <c r="E418">
        <f t="shared" si="31"/>
        <v>0</v>
      </c>
      <c r="F418" t="str">
        <f t="shared" si="33"/>
        <v>--</v>
      </c>
      <c r="G418" t="s">
        <v>1619</v>
      </c>
      <c r="H418" t="str">
        <f t="shared" si="34"/>
        <v>--;-- bit;32210;;0</v>
      </c>
    </row>
    <row r="419" spans="1:8" x14ac:dyDescent="0.3">
      <c r="A419" s="297" t="str">
        <f t="shared" ref="A419:A465" si="35">A418</f>
        <v>-- bitte auswählen --</v>
      </c>
      <c r="B419" t="str">
        <f t="shared" ref="B419:B465" si="36">B418</f>
        <v>-- bit</v>
      </c>
      <c r="C419" s="239" t="s">
        <v>1520</v>
      </c>
      <c r="D419" s="298">
        <f>Eingabeblatt!G539</f>
        <v>0</v>
      </c>
      <c r="E419">
        <f t="shared" ref="E419:E465" si="37">ROUND(D419/1,0)</f>
        <v>0</v>
      </c>
      <c r="F419" t="str">
        <f t="shared" si="33"/>
        <v>--</v>
      </c>
      <c r="G419" t="s">
        <v>1619</v>
      </c>
      <c r="H419" t="str">
        <f t="shared" si="34"/>
        <v>--;-- bit;32211;;0</v>
      </c>
    </row>
    <row r="420" spans="1:8" x14ac:dyDescent="0.3">
      <c r="A420" s="297" t="str">
        <f t="shared" si="35"/>
        <v>-- bitte auswählen --</v>
      </c>
      <c r="B420" t="str">
        <f t="shared" si="36"/>
        <v>-- bit</v>
      </c>
      <c r="C420" s="239" t="s">
        <v>1522</v>
      </c>
      <c r="D420" s="298">
        <f>Eingabeblatt!G540</f>
        <v>0</v>
      </c>
      <c r="E420">
        <f t="shared" si="37"/>
        <v>0</v>
      </c>
      <c r="F420" t="str">
        <f t="shared" si="33"/>
        <v>--</v>
      </c>
      <c r="G420" t="s">
        <v>1619</v>
      </c>
      <c r="H420" t="str">
        <f t="shared" si="34"/>
        <v>--;-- bit;32212;;0</v>
      </c>
    </row>
    <row r="421" spans="1:8" x14ac:dyDescent="0.3">
      <c r="A421" s="297" t="str">
        <f t="shared" si="35"/>
        <v>-- bitte auswählen --</v>
      </c>
      <c r="B421" t="str">
        <f t="shared" si="36"/>
        <v>-- bit</v>
      </c>
      <c r="C421" s="239" t="s">
        <v>1523</v>
      </c>
      <c r="D421" s="298">
        <f>Eingabeblatt!G541</f>
        <v>0</v>
      </c>
      <c r="E421">
        <f t="shared" si="37"/>
        <v>0</v>
      </c>
      <c r="F421" t="str">
        <f t="shared" si="33"/>
        <v>--</v>
      </c>
      <c r="G421" t="s">
        <v>1619</v>
      </c>
      <c r="H421" t="str">
        <f t="shared" si="34"/>
        <v>--;-- bit;32213;;0</v>
      </c>
    </row>
    <row r="422" spans="1:8" x14ac:dyDescent="0.3">
      <c r="A422" s="297" t="str">
        <f t="shared" si="35"/>
        <v>-- bitte auswählen --</v>
      </c>
      <c r="B422" t="str">
        <f t="shared" si="36"/>
        <v>-- bit</v>
      </c>
      <c r="C422" s="239" t="s">
        <v>1524</v>
      </c>
      <c r="D422" s="298">
        <f>Eingabeblatt!G542</f>
        <v>0</v>
      </c>
      <c r="E422">
        <f t="shared" si="37"/>
        <v>0</v>
      </c>
      <c r="F422" t="str">
        <f t="shared" si="33"/>
        <v>--</v>
      </c>
      <c r="G422" t="s">
        <v>1619</v>
      </c>
      <c r="H422" t="str">
        <f t="shared" si="34"/>
        <v>--;-- bit;32214;;0</v>
      </c>
    </row>
    <row r="423" spans="1:8" x14ac:dyDescent="0.3">
      <c r="A423" s="297" t="str">
        <f t="shared" si="35"/>
        <v>-- bitte auswählen --</v>
      </c>
      <c r="B423" t="str">
        <f t="shared" si="36"/>
        <v>-- bit</v>
      </c>
      <c r="C423" s="239" t="s">
        <v>1525</v>
      </c>
      <c r="D423" s="298">
        <f>Eingabeblatt!G544</f>
        <v>0</v>
      </c>
      <c r="E423">
        <f t="shared" si="37"/>
        <v>0</v>
      </c>
      <c r="F423" t="str">
        <f t="shared" si="33"/>
        <v>--</v>
      </c>
      <c r="G423" t="s">
        <v>1619</v>
      </c>
      <c r="H423" t="str">
        <f t="shared" si="34"/>
        <v>--;-- bit;32310;;0</v>
      </c>
    </row>
    <row r="424" spans="1:8" x14ac:dyDescent="0.3">
      <c r="A424" s="297" t="str">
        <f t="shared" si="35"/>
        <v>-- bitte auswählen --</v>
      </c>
      <c r="B424" t="str">
        <f t="shared" si="36"/>
        <v>-- bit</v>
      </c>
      <c r="C424" s="239" t="s">
        <v>1526</v>
      </c>
      <c r="D424" s="298">
        <f>Eingabeblatt!G545</f>
        <v>0</v>
      </c>
      <c r="E424">
        <f t="shared" si="37"/>
        <v>0</v>
      </c>
      <c r="F424" t="str">
        <f t="shared" si="33"/>
        <v>--</v>
      </c>
      <c r="G424" t="s">
        <v>1619</v>
      </c>
      <c r="H424" t="str">
        <f t="shared" si="34"/>
        <v>--;-- bit;32311;;0</v>
      </c>
    </row>
    <row r="425" spans="1:8" x14ac:dyDescent="0.3">
      <c r="A425" s="297" t="str">
        <f t="shared" si="35"/>
        <v>-- bitte auswählen --</v>
      </c>
      <c r="B425" t="str">
        <f t="shared" si="36"/>
        <v>-- bit</v>
      </c>
      <c r="C425" s="239" t="s">
        <v>1527</v>
      </c>
      <c r="D425" s="298">
        <f>Eingabeblatt!G546</f>
        <v>0</v>
      </c>
      <c r="E425">
        <f t="shared" si="37"/>
        <v>0</v>
      </c>
      <c r="F425" t="str">
        <f t="shared" si="33"/>
        <v>--</v>
      </c>
      <c r="G425" t="s">
        <v>1619</v>
      </c>
      <c r="H425" t="str">
        <f t="shared" si="34"/>
        <v>--;-- bit;32312;;0</v>
      </c>
    </row>
    <row r="426" spans="1:8" x14ac:dyDescent="0.3">
      <c r="A426" s="297" t="str">
        <f t="shared" si="35"/>
        <v>-- bitte auswählen --</v>
      </c>
      <c r="B426" t="str">
        <f t="shared" si="36"/>
        <v>-- bit</v>
      </c>
      <c r="C426" s="239" t="s">
        <v>1528</v>
      </c>
      <c r="D426" s="298">
        <f>Eingabeblatt!G547</f>
        <v>0</v>
      </c>
      <c r="E426">
        <f t="shared" si="37"/>
        <v>0</v>
      </c>
      <c r="F426" t="str">
        <f t="shared" si="33"/>
        <v>--</v>
      </c>
      <c r="G426" t="s">
        <v>1619</v>
      </c>
      <c r="H426" t="str">
        <f t="shared" si="34"/>
        <v>--;-- bit;32313;;0</v>
      </c>
    </row>
    <row r="427" spans="1:8" x14ac:dyDescent="0.3">
      <c r="A427" s="297" t="str">
        <f t="shared" si="35"/>
        <v>-- bitte auswählen --</v>
      </c>
      <c r="B427" t="str">
        <f t="shared" si="36"/>
        <v>-- bit</v>
      </c>
      <c r="C427" s="239" t="s">
        <v>1529</v>
      </c>
      <c r="D427" s="298">
        <f>Eingabeblatt!G548</f>
        <v>0</v>
      </c>
      <c r="E427">
        <f t="shared" si="37"/>
        <v>0</v>
      </c>
      <c r="F427" t="str">
        <f t="shared" si="33"/>
        <v>--</v>
      </c>
      <c r="G427" t="s">
        <v>1619</v>
      </c>
      <c r="H427" t="str">
        <f t="shared" si="34"/>
        <v>--;-- bit;32314;;0</v>
      </c>
    </row>
    <row r="428" spans="1:8" x14ac:dyDescent="0.3">
      <c r="A428" s="297" t="str">
        <f t="shared" si="35"/>
        <v>-- bitte auswählen --</v>
      </c>
      <c r="B428" t="str">
        <f t="shared" si="36"/>
        <v>-- bit</v>
      </c>
      <c r="C428" s="239" t="s">
        <v>1530</v>
      </c>
      <c r="D428" s="298">
        <f>Eingabeblatt!G550</f>
        <v>0</v>
      </c>
      <c r="E428">
        <f t="shared" si="37"/>
        <v>0</v>
      </c>
      <c r="F428" t="str">
        <f t="shared" si="33"/>
        <v>--</v>
      </c>
      <c r="G428" t="s">
        <v>1619</v>
      </c>
      <c r="H428" t="str">
        <f t="shared" si="34"/>
        <v>--;-- bit;32610;;0</v>
      </c>
    </row>
    <row r="429" spans="1:8" x14ac:dyDescent="0.3">
      <c r="A429" s="297" t="str">
        <f t="shared" si="35"/>
        <v>-- bitte auswählen --</v>
      </c>
      <c r="B429" t="str">
        <f t="shared" si="36"/>
        <v>-- bit</v>
      </c>
      <c r="C429" s="239" t="s">
        <v>1531</v>
      </c>
      <c r="D429" s="298">
        <f>Eingabeblatt!G551</f>
        <v>0</v>
      </c>
      <c r="E429">
        <f t="shared" si="37"/>
        <v>0</v>
      </c>
      <c r="F429" t="str">
        <f t="shared" si="33"/>
        <v>--</v>
      </c>
      <c r="G429" t="s">
        <v>1619</v>
      </c>
      <c r="H429" t="str">
        <f t="shared" si="34"/>
        <v>--;-- bit;32611;;0</v>
      </c>
    </row>
    <row r="430" spans="1:8" x14ac:dyDescent="0.3">
      <c r="A430" s="297" t="str">
        <f t="shared" si="35"/>
        <v>-- bitte auswählen --</v>
      </c>
      <c r="B430" t="str">
        <f t="shared" si="36"/>
        <v>-- bit</v>
      </c>
      <c r="C430" s="239" t="s">
        <v>1532</v>
      </c>
      <c r="D430" s="298">
        <f>Eingabeblatt!G552</f>
        <v>0</v>
      </c>
      <c r="E430">
        <f t="shared" si="37"/>
        <v>0</v>
      </c>
      <c r="F430" t="str">
        <f t="shared" si="33"/>
        <v>--</v>
      </c>
      <c r="G430" t="s">
        <v>1619</v>
      </c>
      <c r="H430" t="str">
        <f t="shared" si="34"/>
        <v>--;-- bit;32612;;0</v>
      </c>
    </row>
    <row r="431" spans="1:8" x14ac:dyDescent="0.3">
      <c r="A431" s="297" t="str">
        <f t="shared" si="35"/>
        <v>-- bitte auswählen --</v>
      </c>
      <c r="B431" t="str">
        <f t="shared" si="36"/>
        <v>-- bit</v>
      </c>
      <c r="C431" s="239" t="s">
        <v>1533</v>
      </c>
      <c r="D431" s="298">
        <f>Eingabeblatt!G553</f>
        <v>0</v>
      </c>
      <c r="E431">
        <f t="shared" si="37"/>
        <v>0</v>
      </c>
      <c r="F431" t="str">
        <f t="shared" si="33"/>
        <v>--</v>
      </c>
      <c r="G431" t="s">
        <v>1619</v>
      </c>
      <c r="H431" t="str">
        <f t="shared" si="34"/>
        <v>--;-- bit;32613;;0</v>
      </c>
    </row>
    <row r="432" spans="1:8" x14ac:dyDescent="0.3">
      <c r="A432" s="297" t="str">
        <f t="shared" si="35"/>
        <v>-- bitte auswählen --</v>
      </c>
      <c r="B432" t="str">
        <f t="shared" si="36"/>
        <v>-- bit</v>
      </c>
      <c r="C432" s="239" t="s">
        <v>1534</v>
      </c>
      <c r="D432" s="298">
        <f>Eingabeblatt!G554</f>
        <v>0</v>
      </c>
      <c r="E432">
        <f t="shared" si="37"/>
        <v>0</v>
      </c>
      <c r="F432" t="str">
        <f t="shared" si="33"/>
        <v>--</v>
      </c>
      <c r="G432" t="s">
        <v>1619</v>
      </c>
      <c r="H432" t="str">
        <f t="shared" si="34"/>
        <v>--;-- bit;32614;;0</v>
      </c>
    </row>
    <row r="433" spans="1:8" x14ac:dyDescent="0.3">
      <c r="A433" s="297" t="str">
        <f t="shared" si="35"/>
        <v>-- bitte auswählen --</v>
      </c>
      <c r="B433" t="str">
        <f t="shared" si="36"/>
        <v>-- bit</v>
      </c>
      <c r="C433" s="239" t="s">
        <v>1535</v>
      </c>
      <c r="D433" s="298">
        <f>Eingabeblatt!G556</f>
        <v>0</v>
      </c>
      <c r="E433">
        <f t="shared" si="37"/>
        <v>0</v>
      </c>
      <c r="F433" t="str">
        <f t="shared" si="33"/>
        <v>--</v>
      </c>
      <c r="G433" t="s">
        <v>1619</v>
      </c>
      <c r="H433" t="str">
        <f t="shared" si="34"/>
        <v>--;-- bit;32710;;0</v>
      </c>
    </row>
    <row r="434" spans="1:8" x14ac:dyDescent="0.3">
      <c r="A434" s="297" t="str">
        <f t="shared" si="35"/>
        <v>-- bitte auswählen --</v>
      </c>
      <c r="B434" t="str">
        <f t="shared" si="36"/>
        <v>-- bit</v>
      </c>
      <c r="C434" s="239" t="s">
        <v>1536</v>
      </c>
      <c r="D434" s="298">
        <f>Eingabeblatt!G557</f>
        <v>0</v>
      </c>
      <c r="E434">
        <f t="shared" si="37"/>
        <v>0</v>
      </c>
      <c r="F434" t="str">
        <f t="shared" si="33"/>
        <v>--</v>
      </c>
      <c r="G434" t="s">
        <v>1619</v>
      </c>
      <c r="H434" t="str">
        <f t="shared" si="34"/>
        <v>--;-- bit;32711;;0</v>
      </c>
    </row>
    <row r="435" spans="1:8" x14ac:dyDescent="0.3">
      <c r="A435" s="297" t="str">
        <f t="shared" si="35"/>
        <v>-- bitte auswählen --</v>
      </c>
      <c r="B435" t="str">
        <f t="shared" si="36"/>
        <v>-- bit</v>
      </c>
      <c r="C435" s="239" t="s">
        <v>1537</v>
      </c>
      <c r="D435" s="298">
        <f>Eingabeblatt!G558</f>
        <v>0</v>
      </c>
      <c r="E435">
        <f t="shared" si="37"/>
        <v>0</v>
      </c>
      <c r="F435" t="str">
        <f t="shared" si="33"/>
        <v>--</v>
      </c>
      <c r="G435" t="s">
        <v>1619</v>
      </c>
      <c r="H435" t="str">
        <f t="shared" si="34"/>
        <v>--;-- bit;32712;;0</v>
      </c>
    </row>
    <row r="436" spans="1:8" x14ac:dyDescent="0.3">
      <c r="A436" s="297" t="str">
        <f t="shared" si="35"/>
        <v>-- bitte auswählen --</v>
      </c>
      <c r="B436" t="str">
        <f t="shared" si="36"/>
        <v>-- bit</v>
      </c>
      <c r="C436" s="239" t="s">
        <v>1538</v>
      </c>
      <c r="D436" s="298">
        <f>Eingabeblatt!G559</f>
        <v>0</v>
      </c>
      <c r="E436">
        <f t="shared" si="37"/>
        <v>0</v>
      </c>
      <c r="F436" t="str">
        <f t="shared" si="33"/>
        <v>--</v>
      </c>
      <c r="G436" t="s">
        <v>1619</v>
      </c>
      <c r="H436" t="str">
        <f t="shared" si="34"/>
        <v>--;-- bit;32713;;0</v>
      </c>
    </row>
    <row r="437" spans="1:8" x14ac:dyDescent="0.3">
      <c r="A437" s="297" t="str">
        <f t="shared" si="35"/>
        <v>-- bitte auswählen --</v>
      </c>
      <c r="B437" t="str">
        <f t="shared" si="36"/>
        <v>-- bit</v>
      </c>
      <c r="C437" s="239" t="s">
        <v>1539</v>
      </c>
      <c r="D437" s="298">
        <f>Eingabeblatt!G560</f>
        <v>0</v>
      </c>
      <c r="E437">
        <f t="shared" si="37"/>
        <v>0</v>
      </c>
      <c r="F437" t="str">
        <f t="shared" si="33"/>
        <v>--</v>
      </c>
      <c r="G437" t="s">
        <v>1619</v>
      </c>
      <c r="H437" t="str">
        <f t="shared" si="34"/>
        <v>--;-- bit;32714;;0</v>
      </c>
    </row>
    <row r="438" spans="1:8" x14ac:dyDescent="0.3">
      <c r="A438" s="297" t="str">
        <f t="shared" si="35"/>
        <v>-- bitte auswählen --</v>
      </c>
      <c r="B438" t="str">
        <f t="shared" si="36"/>
        <v>-- bit</v>
      </c>
      <c r="C438" s="239" t="s">
        <v>1540</v>
      </c>
      <c r="D438" s="298">
        <f>Eingabeblatt!G564</f>
        <v>0</v>
      </c>
      <c r="E438">
        <f t="shared" si="37"/>
        <v>0</v>
      </c>
      <c r="F438" t="str">
        <f t="shared" si="33"/>
        <v>--</v>
      </c>
      <c r="G438" t="s">
        <v>1619</v>
      </c>
      <c r="H438" t="str">
        <f t="shared" si="34"/>
        <v>--;-- bit;33310;;0</v>
      </c>
    </row>
    <row r="439" spans="1:8" x14ac:dyDescent="0.3">
      <c r="A439" s="297" t="str">
        <f t="shared" si="35"/>
        <v>-- bitte auswählen --</v>
      </c>
      <c r="B439" t="str">
        <f t="shared" si="36"/>
        <v>-- bit</v>
      </c>
      <c r="C439" s="239" t="s">
        <v>1541</v>
      </c>
      <c r="D439" s="298">
        <f>Eingabeblatt!G565</f>
        <v>0</v>
      </c>
      <c r="E439">
        <f t="shared" si="37"/>
        <v>0</v>
      </c>
      <c r="F439" t="str">
        <f t="shared" si="33"/>
        <v>--</v>
      </c>
      <c r="G439" t="s">
        <v>1619</v>
      </c>
      <c r="H439" t="str">
        <f t="shared" si="34"/>
        <v>--;-- bit;33311;;0</v>
      </c>
    </row>
    <row r="440" spans="1:8" x14ac:dyDescent="0.3">
      <c r="A440" s="297" t="str">
        <f t="shared" si="35"/>
        <v>-- bitte auswählen --</v>
      </c>
      <c r="B440" t="str">
        <f t="shared" si="36"/>
        <v>-- bit</v>
      </c>
      <c r="C440" s="239" t="s">
        <v>1542</v>
      </c>
      <c r="D440" s="298">
        <f>Eingabeblatt!G566</f>
        <v>0</v>
      </c>
      <c r="E440">
        <f t="shared" si="37"/>
        <v>0</v>
      </c>
      <c r="F440" t="str">
        <f t="shared" si="33"/>
        <v>--</v>
      </c>
      <c r="G440" t="s">
        <v>1619</v>
      </c>
      <c r="H440" t="str">
        <f t="shared" si="34"/>
        <v>--;-- bit;33312;;0</v>
      </c>
    </row>
    <row r="441" spans="1:8" x14ac:dyDescent="0.3">
      <c r="A441" s="297" t="str">
        <f t="shared" si="35"/>
        <v>-- bitte auswählen --</v>
      </c>
      <c r="B441" t="str">
        <f t="shared" si="36"/>
        <v>-- bit</v>
      </c>
      <c r="C441" s="239" t="s">
        <v>1543</v>
      </c>
      <c r="D441" s="298">
        <f>Eingabeblatt!G567</f>
        <v>0</v>
      </c>
      <c r="E441">
        <f t="shared" si="37"/>
        <v>0</v>
      </c>
      <c r="F441" t="str">
        <f t="shared" si="33"/>
        <v>--</v>
      </c>
      <c r="G441" t="s">
        <v>1619</v>
      </c>
      <c r="H441" t="str">
        <f t="shared" si="34"/>
        <v>--;-- bit;33313;;0</v>
      </c>
    </row>
    <row r="442" spans="1:8" x14ac:dyDescent="0.3">
      <c r="A442" s="297" t="str">
        <f t="shared" si="35"/>
        <v>-- bitte auswählen --</v>
      </c>
      <c r="B442" t="str">
        <f t="shared" si="36"/>
        <v>-- bit</v>
      </c>
      <c r="C442" s="239" t="s">
        <v>1544</v>
      </c>
      <c r="D442" s="298">
        <f>Eingabeblatt!G568</f>
        <v>0</v>
      </c>
      <c r="E442">
        <f t="shared" si="37"/>
        <v>0</v>
      </c>
      <c r="F442" t="str">
        <f t="shared" si="33"/>
        <v>--</v>
      </c>
      <c r="G442" t="s">
        <v>1619</v>
      </c>
      <c r="H442" t="str">
        <f t="shared" si="34"/>
        <v>--;-- bit;33314;;0</v>
      </c>
    </row>
    <row r="443" spans="1:8" x14ac:dyDescent="0.3">
      <c r="A443" s="297" t="str">
        <f t="shared" si="35"/>
        <v>-- bitte auswählen --</v>
      </c>
      <c r="B443" t="str">
        <f t="shared" si="36"/>
        <v>-- bit</v>
      </c>
      <c r="C443" s="239" t="s">
        <v>1545</v>
      </c>
      <c r="D443" s="298">
        <f>Eingabeblatt!G572</f>
        <v>0</v>
      </c>
      <c r="E443">
        <f t="shared" si="37"/>
        <v>0</v>
      </c>
      <c r="F443" t="str">
        <f t="shared" si="33"/>
        <v>--</v>
      </c>
      <c r="G443" t="s">
        <v>1619</v>
      </c>
      <c r="H443" t="str">
        <f t="shared" si="34"/>
        <v>--;-- bit;34110;;0</v>
      </c>
    </row>
    <row r="444" spans="1:8" x14ac:dyDescent="0.3">
      <c r="A444" s="297" t="str">
        <f t="shared" si="35"/>
        <v>-- bitte auswählen --</v>
      </c>
      <c r="B444" t="str">
        <f t="shared" si="36"/>
        <v>-- bit</v>
      </c>
      <c r="C444" s="239" t="s">
        <v>1546</v>
      </c>
      <c r="D444" s="298">
        <f>Eingabeblatt!G573</f>
        <v>0</v>
      </c>
      <c r="E444">
        <f t="shared" si="37"/>
        <v>0</v>
      </c>
      <c r="F444" t="str">
        <f t="shared" si="33"/>
        <v>--</v>
      </c>
      <c r="G444" t="s">
        <v>1619</v>
      </c>
      <c r="H444" t="str">
        <f t="shared" si="34"/>
        <v>--;-- bit;34111;;0</v>
      </c>
    </row>
    <row r="445" spans="1:8" x14ac:dyDescent="0.3">
      <c r="A445" s="297" t="str">
        <f t="shared" si="35"/>
        <v>-- bitte auswählen --</v>
      </c>
      <c r="B445" t="str">
        <f t="shared" si="36"/>
        <v>-- bit</v>
      </c>
      <c r="C445" s="239" t="s">
        <v>1547</v>
      </c>
      <c r="D445" s="298">
        <f>Eingabeblatt!G574</f>
        <v>0</v>
      </c>
      <c r="E445">
        <f t="shared" si="37"/>
        <v>0</v>
      </c>
      <c r="F445" t="str">
        <f t="shared" si="33"/>
        <v>--</v>
      </c>
      <c r="G445" t="s">
        <v>1619</v>
      </c>
      <c r="H445" t="str">
        <f t="shared" si="34"/>
        <v>--;-- bit;34112;;0</v>
      </c>
    </row>
    <row r="446" spans="1:8" x14ac:dyDescent="0.3">
      <c r="A446" s="297" t="str">
        <f t="shared" si="35"/>
        <v>-- bitte auswählen --</v>
      </c>
      <c r="B446" t="str">
        <f t="shared" si="36"/>
        <v>-- bit</v>
      </c>
      <c r="C446" s="239" t="s">
        <v>1548</v>
      </c>
      <c r="D446" s="298">
        <f>Eingabeblatt!G575</f>
        <v>0</v>
      </c>
      <c r="E446">
        <f t="shared" si="37"/>
        <v>0</v>
      </c>
      <c r="F446" t="str">
        <f t="shared" si="33"/>
        <v>--</v>
      </c>
      <c r="G446" t="s">
        <v>1619</v>
      </c>
      <c r="H446" t="str">
        <f t="shared" si="34"/>
        <v>--;-- bit;34113;;0</v>
      </c>
    </row>
    <row r="447" spans="1:8" x14ac:dyDescent="0.3">
      <c r="A447" s="297" t="str">
        <f t="shared" si="35"/>
        <v>-- bitte auswählen --</v>
      </c>
      <c r="B447" t="str">
        <f t="shared" si="36"/>
        <v>-- bit</v>
      </c>
      <c r="C447" s="239" t="s">
        <v>1549</v>
      </c>
      <c r="D447" s="298">
        <f>Eingabeblatt!G576</f>
        <v>0</v>
      </c>
      <c r="E447">
        <f t="shared" si="37"/>
        <v>0</v>
      </c>
      <c r="F447" t="str">
        <f t="shared" si="33"/>
        <v>--</v>
      </c>
      <c r="G447" t="s">
        <v>1619</v>
      </c>
      <c r="H447" t="str">
        <f t="shared" si="34"/>
        <v>--;-- bit;34114;;0</v>
      </c>
    </row>
    <row r="448" spans="1:8" x14ac:dyDescent="0.3">
      <c r="A448" s="297" t="str">
        <f t="shared" si="35"/>
        <v>-- bitte auswählen --</v>
      </c>
      <c r="B448" t="str">
        <f t="shared" si="36"/>
        <v>-- bit</v>
      </c>
      <c r="C448" s="239" t="s">
        <v>1550</v>
      </c>
      <c r="D448" s="298">
        <f>Eingabeblatt!G580</f>
        <v>0</v>
      </c>
      <c r="E448">
        <f t="shared" si="37"/>
        <v>0</v>
      </c>
      <c r="F448" t="str">
        <f t="shared" si="33"/>
        <v>--</v>
      </c>
      <c r="G448" t="s">
        <v>1619</v>
      </c>
      <c r="H448" t="str">
        <f t="shared" si="34"/>
        <v>--;-- bit;35110;;0</v>
      </c>
    </row>
    <row r="449" spans="1:8" x14ac:dyDescent="0.3">
      <c r="A449" s="297" t="str">
        <f t="shared" si="35"/>
        <v>-- bitte auswählen --</v>
      </c>
      <c r="B449" t="str">
        <f t="shared" si="36"/>
        <v>-- bit</v>
      </c>
      <c r="C449" s="239" t="s">
        <v>1551</v>
      </c>
      <c r="D449" s="298">
        <f>Eingabeblatt!G581</f>
        <v>0</v>
      </c>
      <c r="E449">
        <f t="shared" si="37"/>
        <v>0</v>
      </c>
      <c r="F449" t="str">
        <f t="shared" si="33"/>
        <v>--</v>
      </c>
      <c r="G449" t="s">
        <v>1619</v>
      </c>
      <c r="H449" t="str">
        <f t="shared" si="34"/>
        <v>--;-- bit;35111;;0</v>
      </c>
    </row>
    <row r="450" spans="1:8" x14ac:dyDescent="0.3">
      <c r="A450" s="297" t="str">
        <f t="shared" si="35"/>
        <v>-- bitte auswählen --</v>
      </c>
      <c r="B450" t="str">
        <f t="shared" si="36"/>
        <v>-- bit</v>
      </c>
      <c r="C450" s="239" t="s">
        <v>1552</v>
      </c>
      <c r="D450" s="298">
        <f>Eingabeblatt!G582</f>
        <v>0</v>
      </c>
      <c r="E450">
        <f t="shared" si="37"/>
        <v>0</v>
      </c>
      <c r="F450" t="str">
        <f t="shared" si="33"/>
        <v>--</v>
      </c>
      <c r="G450" t="s">
        <v>1619</v>
      </c>
      <c r="H450" t="str">
        <f t="shared" si="34"/>
        <v>--;-- bit;35112;;0</v>
      </c>
    </row>
    <row r="451" spans="1:8" x14ac:dyDescent="0.3">
      <c r="A451" s="297" t="str">
        <f t="shared" si="35"/>
        <v>-- bitte auswählen --</v>
      </c>
      <c r="B451" t="str">
        <f t="shared" si="36"/>
        <v>-- bit</v>
      </c>
      <c r="C451" s="239" t="s">
        <v>1553</v>
      </c>
      <c r="D451" s="298">
        <f>Eingabeblatt!G583</f>
        <v>0</v>
      </c>
      <c r="E451">
        <f t="shared" si="37"/>
        <v>0</v>
      </c>
      <c r="F451" t="str">
        <f t="shared" ref="F451:F465" si="38">RIGHT(A450,2)</f>
        <v>--</v>
      </c>
      <c r="G451" t="s">
        <v>1619</v>
      </c>
      <c r="H451" t="str">
        <f t="shared" ref="H451:H465" si="39">F451&amp;G451&amp;B450&amp;G451&amp;C451&amp;G451&amp;G451&amp;E451</f>
        <v>--;-- bit;35113;;0</v>
      </c>
    </row>
    <row r="452" spans="1:8" x14ac:dyDescent="0.3">
      <c r="A452" s="297" t="str">
        <f t="shared" si="35"/>
        <v>-- bitte auswählen --</v>
      </c>
      <c r="B452" t="str">
        <f t="shared" si="36"/>
        <v>-- bit</v>
      </c>
      <c r="C452" s="239" t="s">
        <v>1554</v>
      </c>
      <c r="D452" s="298">
        <f>Eingabeblatt!G584</f>
        <v>0</v>
      </c>
      <c r="E452">
        <f t="shared" si="37"/>
        <v>0</v>
      </c>
      <c r="F452" t="str">
        <f t="shared" si="38"/>
        <v>--</v>
      </c>
      <c r="G452" t="s">
        <v>1619</v>
      </c>
      <c r="H452" t="str">
        <f t="shared" si="39"/>
        <v>--;-- bit;35114;;0</v>
      </c>
    </row>
    <row r="453" spans="1:8" x14ac:dyDescent="0.3">
      <c r="A453" s="297" t="str">
        <f t="shared" si="35"/>
        <v>-- bitte auswählen --</v>
      </c>
      <c r="B453" t="str">
        <f t="shared" si="36"/>
        <v>-- bit</v>
      </c>
      <c r="C453" s="239" t="s">
        <v>1555</v>
      </c>
      <c r="D453" s="298">
        <f>Eingabeblatt!G588</f>
        <v>0</v>
      </c>
      <c r="E453">
        <f t="shared" si="37"/>
        <v>0</v>
      </c>
      <c r="F453" t="str">
        <f t="shared" si="38"/>
        <v>--</v>
      </c>
      <c r="G453" t="s">
        <v>1619</v>
      </c>
      <c r="H453" t="str">
        <f t="shared" si="39"/>
        <v>--;-- bit;36110;;0</v>
      </c>
    </row>
    <row r="454" spans="1:8" x14ac:dyDescent="0.3">
      <c r="A454" s="297" t="str">
        <f t="shared" si="35"/>
        <v>-- bitte auswählen --</v>
      </c>
      <c r="B454" t="str">
        <f t="shared" si="36"/>
        <v>-- bit</v>
      </c>
      <c r="C454" s="239" t="s">
        <v>1556</v>
      </c>
      <c r="D454" s="298">
        <f>Eingabeblatt!G589</f>
        <v>0</v>
      </c>
      <c r="E454">
        <f t="shared" si="37"/>
        <v>0</v>
      </c>
      <c r="F454" t="str">
        <f t="shared" si="38"/>
        <v>--</v>
      </c>
      <c r="G454" t="s">
        <v>1619</v>
      </c>
      <c r="H454" t="str">
        <f t="shared" si="39"/>
        <v>--;-- bit;36111;;0</v>
      </c>
    </row>
    <row r="455" spans="1:8" x14ac:dyDescent="0.3">
      <c r="A455" s="297" t="str">
        <f t="shared" si="35"/>
        <v>-- bitte auswählen --</v>
      </c>
      <c r="B455" t="str">
        <f t="shared" si="36"/>
        <v>-- bit</v>
      </c>
      <c r="C455" s="239" t="s">
        <v>1557</v>
      </c>
      <c r="D455" s="298">
        <f>Eingabeblatt!G590</f>
        <v>0</v>
      </c>
      <c r="E455">
        <f t="shared" si="37"/>
        <v>0</v>
      </c>
      <c r="F455" t="str">
        <f t="shared" si="38"/>
        <v>--</v>
      </c>
      <c r="G455" t="s">
        <v>1619</v>
      </c>
      <c r="H455" t="str">
        <f t="shared" si="39"/>
        <v>--;-- bit;36112;;0</v>
      </c>
    </row>
    <row r="456" spans="1:8" x14ac:dyDescent="0.3">
      <c r="A456" s="297" t="str">
        <f t="shared" si="35"/>
        <v>-- bitte auswählen --</v>
      </c>
      <c r="B456" t="str">
        <f t="shared" si="36"/>
        <v>-- bit</v>
      </c>
      <c r="C456" s="239" t="s">
        <v>1558</v>
      </c>
      <c r="D456" s="298">
        <f>Eingabeblatt!G591</f>
        <v>0</v>
      </c>
      <c r="E456">
        <f t="shared" si="37"/>
        <v>0</v>
      </c>
      <c r="F456" t="str">
        <f t="shared" si="38"/>
        <v>--</v>
      </c>
      <c r="G456" t="s">
        <v>1619</v>
      </c>
      <c r="H456" t="str">
        <f t="shared" si="39"/>
        <v>--;-- bit;36113;;0</v>
      </c>
    </row>
    <row r="457" spans="1:8" x14ac:dyDescent="0.3">
      <c r="A457" s="297" t="str">
        <f t="shared" si="35"/>
        <v>-- bitte auswählen --</v>
      </c>
      <c r="B457" t="str">
        <f t="shared" si="36"/>
        <v>-- bit</v>
      </c>
      <c r="C457" s="239" t="s">
        <v>1559</v>
      </c>
      <c r="D457" s="298">
        <f>Eingabeblatt!G592</f>
        <v>0</v>
      </c>
      <c r="E457">
        <f t="shared" si="37"/>
        <v>0</v>
      </c>
      <c r="F457" t="str">
        <f t="shared" si="38"/>
        <v>--</v>
      </c>
      <c r="G457" t="s">
        <v>1619</v>
      </c>
      <c r="H457" t="str">
        <f t="shared" si="39"/>
        <v>--;-- bit;36114;;0</v>
      </c>
    </row>
    <row r="458" spans="1:8" x14ac:dyDescent="0.3">
      <c r="A458" s="297" t="str">
        <f t="shared" si="35"/>
        <v>-- bitte auswählen --</v>
      </c>
      <c r="B458" t="str">
        <f t="shared" si="36"/>
        <v>-- bit</v>
      </c>
      <c r="C458" s="239" t="s">
        <v>1560</v>
      </c>
      <c r="D458" s="298">
        <f>Eingabeblatt!G596</f>
        <v>0</v>
      </c>
      <c r="E458">
        <f t="shared" si="37"/>
        <v>0</v>
      </c>
      <c r="F458" t="str">
        <f t="shared" si="38"/>
        <v>--</v>
      </c>
      <c r="G458" t="s">
        <v>1619</v>
      </c>
      <c r="H458" t="str">
        <f t="shared" si="39"/>
        <v>--;-- bit;37110;;0</v>
      </c>
    </row>
    <row r="459" spans="1:8" x14ac:dyDescent="0.3">
      <c r="A459" s="297" t="str">
        <f t="shared" si="35"/>
        <v>-- bitte auswählen --</v>
      </c>
      <c r="B459" t="str">
        <f t="shared" si="36"/>
        <v>-- bit</v>
      </c>
      <c r="C459" s="239" t="s">
        <v>1561</v>
      </c>
      <c r="D459" s="298">
        <f>Eingabeblatt!G597</f>
        <v>0</v>
      </c>
      <c r="E459">
        <f t="shared" si="37"/>
        <v>0</v>
      </c>
      <c r="F459" t="str">
        <f t="shared" si="38"/>
        <v>--</v>
      </c>
      <c r="G459" t="s">
        <v>1619</v>
      </c>
      <c r="H459" t="str">
        <f t="shared" si="39"/>
        <v>--;-- bit;37111;;0</v>
      </c>
    </row>
    <row r="460" spans="1:8" x14ac:dyDescent="0.3">
      <c r="A460" s="297" t="str">
        <f t="shared" si="35"/>
        <v>-- bitte auswählen --</v>
      </c>
      <c r="B460" t="str">
        <f t="shared" si="36"/>
        <v>-- bit</v>
      </c>
      <c r="C460" s="239" t="s">
        <v>1562</v>
      </c>
      <c r="D460" s="298">
        <f>Eingabeblatt!G598</f>
        <v>0</v>
      </c>
      <c r="E460">
        <f t="shared" si="37"/>
        <v>0</v>
      </c>
      <c r="F460" t="str">
        <f t="shared" si="38"/>
        <v>--</v>
      </c>
      <c r="G460" t="s">
        <v>1619</v>
      </c>
      <c r="H460" t="str">
        <f t="shared" si="39"/>
        <v>--;-- bit;37112;;0</v>
      </c>
    </row>
    <row r="461" spans="1:8" x14ac:dyDescent="0.3">
      <c r="A461" s="297" t="str">
        <f t="shared" si="35"/>
        <v>-- bitte auswählen --</v>
      </c>
      <c r="B461" t="str">
        <f t="shared" si="36"/>
        <v>-- bit</v>
      </c>
      <c r="C461" s="239" t="s">
        <v>1563</v>
      </c>
      <c r="D461" s="298">
        <f>Eingabeblatt!G599</f>
        <v>0</v>
      </c>
      <c r="E461">
        <f t="shared" si="37"/>
        <v>0</v>
      </c>
      <c r="F461" t="str">
        <f t="shared" si="38"/>
        <v>--</v>
      </c>
      <c r="G461" t="s">
        <v>1619</v>
      </c>
      <c r="H461" t="str">
        <f t="shared" si="39"/>
        <v>--;-- bit;37113;;0</v>
      </c>
    </row>
    <row r="462" spans="1:8" x14ac:dyDescent="0.3">
      <c r="A462" s="297" t="str">
        <f t="shared" si="35"/>
        <v>-- bitte auswählen --</v>
      </c>
      <c r="B462" t="str">
        <f t="shared" si="36"/>
        <v>-- bit</v>
      </c>
      <c r="C462" s="239" t="s">
        <v>1564</v>
      </c>
      <c r="D462" s="298">
        <f>Eingabeblatt!G600</f>
        <v>0</v>
      </c>
      <c r="E462">
        <f t="shared" si="37"/>
        <v>0</v>
      </c>
      <c r="F462" t="str">
        <f t="shared" si="38"/>
        <v>--</v>
      </c>
      <c r="G462" t="s">
        <v>1619</v>
      </c>
      <c r="H462" t="str">
        <f t="shared" si="39"/>
        <v>--;-- bit;37114;;0</v>
      </c>
    </row>
    <row r="463" spans="1:8" x14ac:dyDescent="0.3">
      <c r="A463" s="297" t="str">
        <f t="shared" si="35"/>
        <v>-- bitte auswählen --</v>
      </c>
      <c r="B463" t="str">
        <f t="shared" si="36"/>
        <v>-- bit</v>
      </c>
      <c r="C463" s="239" t="s">
        <v>1565</v>
      </c>
      <c r="D463" s="298">
        <f>Eingabeblatt!G604</f>
        <v>0</v>
      </c>
      <c r="E463">
        <f t="shared" si="37"/>
        <v>0</v>
      </c>
      <c r="F463" t="str">
        <f t="shared" si="38"/>
        <v>--</v>
      </c>
      <c r="G463" t="s">
        <v>1619</v>
      </c>
      <c r="H463" t="str">
        <f t="shared" si="39"/>
        <v>--;-- bit;38110;;0</v>
      </c>
    </row>
    <row r="464" spans="1:8" x14ac:dyDescent="0.3">
      <c r="A464" s="297" t="str">
        <f t="shared" si="35"/>
        <v>-- bitte auswählen --</v>
      </c>
      <c r="B464" t="str">
        <f t="shared" si="36"/>
        <v>-- bit</v>
      </c>
      <c r="C464" s="239" t="s">
        <v>1566</v>
      </c>
      <c r="D464" s="298">
        <f>Eingabeblatt!G605</f>
        <v>0</v>
      </c>
      <c r="E464">
        <f t="shared" si="37"/>
        <v>0</v>
      </c>
      <c r="F464" t="str">
        <f t="shared" si="38"/>
        <v>--</v>
      </c>
      <c r="G464" t="s">
        <v>1619</v>
      </c>
      <c r="H464" t="str">
        <f t="shared" si="39"/>
        <v>--;-- bit;38111;;0</v>
      </c>
    </row>
    <row r="465" spans="1:8" x14ac:dyDescent="0.3">
      <c r="A465" s="297" t="str">
        <f t="shared" si="35"/>
        <v>-- bitte auswählen --</v>
      </c>
      <c r="B465" t="str">
        <f t="shared" si="36"/>
        <v>-- bit</v>
      </c>
      <c r="C465" s="239" t="s">
        <v>1567</v>
      </c>
      <c r="D465" s="298">
        <f>Eingabeblatt!G609</f>
        <v>0</v>
      </c>
      <c r="E465">
        <f t="shared" si="37"/>
        <v>0</v>
      </c>
      <c r="F465" t="str">
        <f t="shared" si="38"/>
        <v>--</v>
      </c>
      <c r="G465" t="s">
        <v>1619</v>
      </c>
      <c r="H465" t="str">
        <f t="shared" si="39"/>
        <v>--;-- bit;39110;;0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16</vt:i4>
      </vt:variant>
    </vt:vector>
  </HeadingPairs>
  <TitlesOfParts>
    <vt:vector size="24" baseType="lpstr">
      <vt:lpstr>Eingabeblatt</vt:lpstr>
      <vt:lpstr>Bilanz</vt:lpstr>
      <vt:lpstr>Anlagenspiegel</vt:lpstr>
      <vt:lpstr>Forderungsspiegel</vt:lpstr>
      <vt:lpstr>Verbindlichkeitenspiegel</vt:lpstr>
      <vt:lpstr>Eigenkapitalspiegel</vt:lpstr>
      <vt:lpstr>Tabelle1</vt:lpstr>
      <vt:lpstr>Datensatz</vt:lpstr>
      <vt:lpstr>Eingabeblatt!Arnsberg</vt:lpstr>
      <vt:lpstr>Arnsberg</vt:lpstr>
      <vt:lpstr>Eingabeblatt!Bezirke</vt:lpstr>
      <vt:lpstr>Bezirke</vt:lpstr>
      <vt:lpstr>Eingabeblatt!Bilanzjahr</vt:lpstr>
      <vt:lpstr>Bilanzjahr</vt:lpstr>
      <vt:lpstr>Eingabeblatt!Detmold</vt:lpstr>
      <vt:lpstr>Detmold</vt:lpstr>
      <vt:lpstr>Eingabeblatt!Düsseldorf</vt:lpstr>
      <vt:lpstr>Düsseldorf</vt:lpstr>
      <vt:lpstr>Eingabeblatt!Köln</vt:lpstr>
      <vt:lpstr>Köln</vt:lpstr>
      <vt:lpstr>Eingabeblatt!Münster</vt:lpstr>
      <vt:lpstr>Münster</vt:lpstr>
      <vt:lpstr>Eingabeblatt!Verbände</vt:lpstr>
      <vt:lpstr>Verbände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2023-03-30T10:17:10Z</dcterms:created>
  <dcterms:modified xsi:type="dcterms:W3CDTF">2025-10-27T09:22:51Z</dcterms:modified>
</cp:coreProperties>
</file>