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 defaultThemeVersion="124226"/>
  <xr:revisionPtr revIDLastSave="0" documentId="14_{63A936CB-8FA5-4906-8C72-F4DF9F8EDC7A}" xr6:coauthVersionLast="47" xr6:coauthVersionMax="47" xr10:uidLastSave="{00000000-0000-0000-0000-000000000000}"/>
  <bookViews>
    <workbookView xWindow="57480" yWindow="-120" windowWidth="29040" windowHeight="17520" tabRatio="908" xr2:uid="{00000000-000D-0000-FFFF-FFFF00000000}"/>
  </bookViews>
  <sheets>
    <sheet name="Deckblatt" sheetId="1" r:id="rId1"/>
    <sheet name="Ausgaben-A_kam." sheetId="2" r:id="rId2"/>
    <sheet name="Ausgaben-B_kam." sheetId="9" r:id="rId3"/>
    <sheet name="Einnahmen-A_kam." sheetId="4" r:id="rId4"/>
    <sheet name="Einnahmen-B_kam." sheetId="6" r:id="rId5"/>
    <sheet name="Drittmittel_kam." sheetId="7" r:id="rId6"/>
    <sheet name="Import" sheetId="8" r:id="rId7"/>
  </sheets>
  <definedNames>
    <definedName name="_xlnm._FilterDatabase" localSheetId="6" hidden="1">Import!$V$1:$V$86</definedName>
    <definedName name="_xlnm.Print_Titles" localSheetId="1">'Ausgaben-A_kam.'!$5:$9</definedName>
    <definedName name="_xlnm.Print_Titles" localSheetId="3">'Einnahmen-A_kam.'!$5:$9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8" l="1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C59" i="8"/>
  <c r="V59" i="8" s="1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J73" i="4"/>
  <c r="J72" i="4"/>
  <c r="N72" i="2"/>
  <c r="N71" i="2"/>
  <c r="V58" i="8" l="1"/>
  <c r="F106" i="4"/>
  <c r="AU1" i="8" l="1"/>
  <c r="D41" i="9" l="1"/>
  <c r="I1" i="8"/>
  <c r="P1" i="8" l="1"/>
  <c r="O1" i="8"/>
  <c r="N1" i="8"/>
  <c r="M1" i="8"/>
  <c r="L1" i="8"/>
  <c r="K1" i="8"/>
  <c r="J1" i="8"/>
  <c r="H1" i="8"/>
  <c r="G1" i="8"/>
  <c r="F1" i="8"/>
  <c r="E1" i="8"/>
  <c r="D1" i="8"/>
  <c r="C1" i="8"/>
  <c r="B1" i="8"/>
  <c r="A1" i="8"/>
  <c r="Q1" i="8"/>
  <c r="D6" i="9" l="1"/>
  <c r="D5" i="9"/>
  <c r="D4" i="9"/>
  <c r="D3" i="9"/>
  <c r="N11" i="2" l="1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AV1" i="8"/>
  <c r="AT1" i="8"/>
  <c r="AS1" i="8"/>
  <c r="AR1" i="8"/>
  <c r="AQ1" i="8"/>
  <c r="AP1" i="8"/>
  <c r="AO1" i="8"/>
  <c r="AN1" i="8"/>
  <c r="AM1" i="8"/>
  <c r="AL1" i="8"/>
  <c r="AK1" i="8"/>
  <c r="AJ1" i="8"/>
  <c r="AI1" i="8"/>
  <c r="AH1" i="8"/>
  <c r="AG1" i="8"/>
  <c r="AF1" i="8"/>
  <c r="AE1" i="8"/>
  <c r="AD1" i="8"/>
  <c r="AC1" i="8"/>
  <c r="AB1" i="8"/>
  <c r="AA1" i="8"/>
  <c r="Z1" i="8"/>
  <c r="Y1" i="8"/>
  <c r="X1" i="8"/>
  <c r="W1" i="8"/>
  <c r="V1" i="8"/>
  <c r="U1" i="8"/>
  <c r="T1" i="8"/>
  <c r="S1" i="8"/>
  <c r="R1" i="8"/>
  <c r="J26" i="4" l="1"/>
  <c r="C3" i="8" l="1"/>
  <c r="D3" i="8"/>
  <c r="E3" i="8"/>
  <c r="F3" i="8"/>
  <c r="G3" i="8"/>
  <c r="H3" i="8"/>
  <c r="I3" i="8"/>
  <c r="J3" i="8"/>
  <c r="K3" i="8"/>
  <c r="L3" i="8"/>
  <c r="M3" i="8"/>
  <c r="N3" i="8"/>
  <c r="O3" i="8"/>
  <c r="P3" i="8"/>
  <c r="Q3" i="8"/>
  <c r="R3" i="8"/>
  <c r="S3" i="8"/>
  <c r="C4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C5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V84" i="8" l="1"/>
  <c r="V53" i="8"/>
  <c r="V45" i="8"/>
  <c r="V21" i="8"/>
  <c r="V83" i="8"/>
  <c r="V86" i="8"/>
  <c r="V85" i="8"/>
  <c r="V80" i="8"/>
  <c r="V76" i="8"/>
  <c r="V79" i="8"/>
  <c r="V75" i="8"/>
  <c r="V82" i="8"/>
  <c r="V78" i="8"/>
  <c r="V74" i="8"/>
  <c r="V81" i="8"/>
  <c r="V77" i="8"/>
  <c r="V56" i="8"/>
  <c r="V55" i="8"/>
  <c r="V57" i="8"/>
  <c r="V73" i="8"/>
  <c r="V54" i="8"/>
  <c r="V49" i="8"/>
  <c r="V44" i="8"/>
  <c r="V51" i="8"/>
  <c r="V47" i="8"/>
  <c r="V43" i="8"/>
  <c r="V41" i="8"/>
  <c r="V52" i="8"/>
  <c r="V48" i="8"/>
  <c r="V50" i="8"/>
  <c r="V46" i="8"/>
  <c r="V42" i="8"/>
  <c r="V40" i="8"/>
  <c r="V36" i="8"/>
  <c r="V32" i="8"/>
  <c r="V37" i="8"/>
  <c r="V33" i="8"/>
  <c r="V39" i="8"/>
  <c r="V35" i="8"/>
  <c r="V38" i="8"/>
  <c r="V34" i="8"/>
  <c r="V29" i="8"/>
  <c r="V28" i="8"/>
  <c r="V31" i="8"/>
  <c r="V27" i="8"/>
  <c r="V30" i="8"/>
  <c r="V26" i="8"/>
  <c r="V25" i="8"/>
  <c r="V24" i="8"/>
  <c r="V20" i="8"/>
  <c r="V23" i="8"/>
  <c r="V19" i="8"/>
  <c r="V22" i="8"/>
  <c r="V18" i="8"/>
  <c r="V71" i="8"/>
  <c r="V62" i="8"/>
  <c r="V67" i="8"/>
  <c r="V70" i="8"/>
  <c r="V61" i="8"/>
  <c r="V66" i="8"/>
  <c r="V69" i="8"/>
  <c r="V60" i="8"/>
  <c r="V65" i="8"/>
  <c r="V63" i="8"/>
  <c r="V68" i="8"/>
  <c r="V64" i="8"/>
  <c r="V72" i="8"/>
  <c r="V14" i="8"/>
  <c r="V17" i="8"/>
  <c r="V13" i="8"/>
  <c r="V9" i="8"/>
  <c r="V7" i="8"/>
  <c r="V5" i="8"/>
  <c r="V16" i="8"/>
  <c r="V12" i="8"/>
  <c r="V8" i="8"/>
  <c r="V4" i="8"/>
  <c r="V10" i="8"/>
  <c r="V6" i="8"/>
  <c r="V15" i="8"/>
  <c r="V11" i="8"/>
  <c r="V3" i="8"/>
  <c r="O2" i="8"/>
  <c r="P2" i="8"/>
  <c r="Q2" i="8"/>
  <c r="R2" i="8"/>
  <c r="S2" i="8"/>
  <c r="N2" i="8"/>
  <c r="M2" i="8"/>
  <c r="K2" i="8"/>
  <c r="L2" i="8"/>
  <c r="D2" i="8"/>
  <c r="E2" i="8"/>
  <c r="F2" i="8"/>
  <c r="G2" i="8"/>
  <c r="H2" i="8"/>
  <c r="I2" i="8"/>
  <c r="J2" i="8"/>
  <c r="C2" i="8"/>
  <c r="V2" i="8" l="1"/>
  <c r="P26" i="4"/>
  <c r="P26" i="2"/>
  <c r="J88" i="4" l="1"/>
  <c r="N88" i="2"/>
  <c r="J105" i="4" l="1"/>
  <c r="J104" i="4"/>
  <c r="J103" i="4"/>
  <c r="J102" i="4"/>
  <c r="J100" i="4"/>
  <c r="J99" i="4"/>
  <c r="J98" i="4"/>
  <c r="J97" i="4"/>
  <c r="J96" i="4"/>
  <c r="J95" i="4"/>
  <c r="J94" i="4"/>
  <c r="J93" i="4"/>
  <c r="J92" i="4"/>
  <c r="J90" i="4"/>
  <c r="J71" i="4"/>
  <c r="J70" i="4"/>
  <c r="J69" i="4"/>
  <c r="J68" i="4"/>
  <c r="J67" i="4"/>
  <c r="J65" i="4"/>
  <c r="J64" i="4"/>
  <c r="J63" i="4"/>
  <c r="J62" i="4"/>
  <c r="J61" i="4"/>
  <c r="J60" i="4"/>
  <c r="J59" i="4"/>
  <c r="J58" i="4"/>
  <c r="J57" i="4"/>
  <c r="J56" i="4"/>
  <c r="J55" i="4"/>
  <c r="J54" i="4"/>
  <c r="J52" i="4"/>
  <c r="J51" i="4"/>
  <c r="J50" i="4"/>
  <c r="J49" i="4"/>
  <c r="J48" i="4"/>
  <c r="J47" i="4"/>
  <c r="J46" i="4"/>
  <c r="J45" i="4"/>
  <c r="J44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8" i="4"/>
  <c r="J87" i="4"/>
  <c r="J86" i="4"/>
  <c r="J79" i="4"/>
  <c r="J78" i="4"/>
  <c r="J76" i="4"/>
  <c r="J75" i="4"/>
  <c r="J85" i="4"/>
  <c r="J84" i="4"/>
  <c r="J83" i="4"/>
  <c r="J82" i="4"/>
  <c r="J81" i="4"/>
  <c r="J89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I106" i="4"/>
  <c r="D22" i="6" s="1"/>
  <c r="E22" i="6" s="1"/>
  <c r="N64" i="2" l="1"/>
  <c r="N63" i="2"/>
  <c r="N86" i="2"/>
  <c r="N79" i="2"/>
  <c r="D106" i="2"/>
  <c r="D10" i="9" s="1"/>
  <c r="E3" i="4"/>
  <c r="N89" i="2"/>
  <c r="N81" i="2"/>
  <c r="N82" i="2"/>
  <c r="N83" i="2"/>
  <c r="N84" i="2"/>
  <c r="N85" i="2"/>
  <c r="N75" i="2"/>
  <c r="N76" i="2"/>
  <c r="N78" i="2"/>
  <c r="N87" i="2"/>
  <c r="N28" i="2"/>
  <c r="N29" i="2"/>
  <c r="N30" i="2"/>
  <c r="N31" i="2"/>
  <c r="N32" i="2"/>
  <c r="N33" i="2"/>
  <c r="N34" i="2"/>
  <c r="N35" i="2"/>
  <c r="N37" i="2"/>
  <c r="N38" i="2"/>
  <c r="N39" i="2"/>
  <c r="N40" i="2"/>
  <c r="N41" i="2"/>
  <c r="N42" i="2"/>
  <c r="N44" i="2"/>
  <c r="N45" i="2"/>
  <c r="N46" i="2"/>
  <c r="N47" i="2"/>
  <c r="N48" i="2"/>
  <c r="N49" i="2"/>
  <c r="N50" i="2"/>
  <c r="N51" i="2"/>
  <c r="N52" i="2"/>
  <c r="N54" i="2"/>
  <c r="N55" i="2"/>
  <c r="N56" i="2"/>
  <c r="N57" i="2"/>
  <c r="N58" i="2"/>
  <c r="N59" i="2"/>
  <c r="N60" i="2"/>
  <c r="N61" i="2"/>
  <c r="N62" i="2"/>
  <c r="N65" i="2"/>
  <c r="N67" i="2"/>
  <c r="N68" i="2"/>
  <c r="N69" i="2"/>
  <c r="N70" i="2"/>
  <c r="N73" i="2"/>
  <c r="N90" i="2"/>
  <c r="N92" i="2"/>
  <c r="P92" i="2" s="1"/>
  <c r="N93" i="2"/>
  <c r="P93" i="2" s="1"/>
  <c r="N94" i="2"/>
  <c r="P94" i="2" s="1"/>
  <c r="N95" i="2"/>
  <c r="N96" i="2"/>
  <c r="P96" i="2" s="1"/>
  <c r="N97" i="2"/>
  <c r="P97" i="2" s="1"/>
  <c r="N98" i="2"/>
  <c r="N99" i="2"/>
  <c r="N100" i="2"/>
  <c r="N102" i="2"/>
  <c r="N103" i="2"/>
  <c r="N104" i="2"/>
  <c r="N105" i="2"/>
  <c r="D38" i="6"/>
  <c r="E38" i="6" s="1"/>
  <c r="D106" i="4"/>
  <c r="E106" i="4"/>
  <c r="D11" i="6" s="1"/>
  <c r="D17" i="6"/>
  <c r="D10" i="7" s="1"/>
  <c r="G106" i="4"/>
  <c r="D18" i="6" s="1"/>
  <c r="D16" i="7" s="1"/>
  <c r="H106" i="4"/>
  <c r="D19" i="6" s="1"/>
  <c r="E106" i="2"/>
  <c r="F106" i="2"/>
  <c r="D13" i="9" s="1"/>
  <c r="E13" i="9" s="1"/>
  <c r="G106" i="2"/>
  <c r="D14" i="9" s="1"/>
  <c r="E14" i="9" s="1"/>
  <c r="H106" i="2"/>
  <c r="D16" i="9" s="1"/>
  <c r="E16" i="9" s="1"/>
  <c r="I106" i="2"/>
  <c r="D18" i="9" s="1"/>
  <c r="E18" i="9" s="1"/>
  <c r="J106" i="2"/>
  <c r="D20" i="9" s="1"/>
  <c r="E20" i="9" s="1"/>
  <c r="K106" i="2"/>
  <c r="D21" i="9" s="1"/>
  <c r="L106" i="2"/>
  <c r="D27" i="9" s="1"/>
  <c r="E27" i="9" s="1"/>
  <c r="M106" i="2"/>
  <c r="D29" i="9" s="1"/>
  <c r="E29" i="9" s="1"/>
  <c r="D3" i="6"/>
  <c r="D3" i="7"/>
  <c r="D6" i="6"/>
  <c r="D6" i="7" s="1"/>
  <c r="D5" i="6"/>
  <c r="D5" i="7" s="1"/>
  <c r="D4" i="6"/>
  <c r="D4" i="7" s="1"/>
  <c r="H3" i="4"/>
  <c r="G3" i="4"/>
  <c r="F3" i="4"/>
  <c r="I3" i="2"/>
  <c r="O106" i="2"/>
  <c r="D10" i="6" l="1"/>
  <c r="E10" i="6" s="1"/>
  <c r="D11" i="9"/>
  <c r="E11" i="9" s="1"/>
  <c r="E22" i="9"/>
  <c r="E21" i="9"/>
  <c r="E10" i="9"/>
  <c r="D30" i="9"/>
  <c r="E41" i="9" s="1"/>
  <c r="E11" i="6"/>
  <c r="E12" i="6"/>
  <c r="E19" i="6"/>
  <c r="E20" i="6"/>
  <c r="E10" i="7"/>
  <c r="E11" i="7"/>
  <c r="D23" i="6"/>
  <c r="J106" i="4"/>
  <c r="P95" i="2"/>
  <c r="E17" i="7"/>
  <c r="P90" i="2"/>
  <c r="N106" i="2"/>
  <c r="E16" i="7" l="1"/>
  <c r="D27" i="7"/>
  <c r="E33" i="7" s="1"/>
</calcChain>
</file>

<file path=xl/sharedStrings.xml><?xml version="1.0" encoding="utf-8"?>
<sst xmlns="http://schemas.openxmlformats.org/spreadsheetml/2006/main" count="978" uniqueCount="407">
  <si>
    <t xml:space="preserve">Statistisches Landesamt                      </t>
  </si>
  <si>
    <t xml:space="preserve">Postfach                                                                       </t>
  </si>
  <si>
    <t xml:space="preserve">Ort                                                                               </t>
  </si>
  <si>
    <t>Straße</t>
  </si>
  <si>
    <t>Ort</t>
  </si>
  <si>
    <t>Herr/Frau</t>
  </si>
  <si>
    <t>Name der 
Hochschule</t>
  </si>
  <si>
    <t>Vom Statistischen Landesamt auszufüllen:</t>
  </si>
  <si>
    <t>Name der Hochschule</t>
  </si>
  <si>
    <t/>
  </si>
  <si>
    <t>Investitionsausgaben</t>
  </si>
  <si>
    <t>Vergütungen
der Beamten</t>
  </si>
  <si>
    <t>Fächergruppe</t>
  </si>
  <si>
    <t>Lehr- und Forschungsbereich</t>
  </si>
  <si>
    <t xml:space="preserve">       </t>
  </si>
  <si>
    <t>010</t>
  </si>
  <si>
    <t xml:space="preserve">    </t>
  </si>
  <si>
    <t>Evang. Theologie</t>
  </si>
  <si>
    <t>020</t>
  </si>
  <si>
    <t xml:space="preserve">     </t>
  </si>
  <si>
    <t>Kath. Theologie</t>
  </si>
  <si>
    <t>030</t>
  </si>
  <si>
    <t>Philosophie</t>
  </si>
  <si>
    <t>040</t>
  </si>
  <si>
    <t>Geschichte</t>
  </si>
  <si>
    <t>050</t>
  </si>
  <si>
    <t xml:space="preserve">      </t>
  </si>
  <si>
    <t>070</t>
  </si>
  <si>
    <t>Allgemeine und vergleichende Literatur- und
Sprachwissenschaft</t>
  </si>
  <si>
    <t>080</t>
  </si>
  <si>
    <t>Altphilologie (klassische Philologie)</t>
  </si>
  <si>
    <t>090</t>
  </si>
  <si>
    <t>Germanistik (Deutsch, germanische Sprachen ohne Anglistik)</t>
  </si>
  <si>
    <t>100</t>
  </si>
  <si>
    <t>Anglistik, Amerikanistik</t>
  </si>
  <si>
    <t>110</t>
  </si>
  <si>
    <t>Romanistik</t>
  </si>
  <si>
    <t>120</t>
  </si>
  <si>
    <t>Slawistik, Baltistik, Finno-Ugristik</t>
  </si>
  <si>
    <t>130</t>
  </si>
  <si>
    <t>140</t>
  </si>
  <si>
    <t>Kulturwissenschaften i.e.S.</t>
  </si>
  <si>
    <t>160</t>
  </si>
  <si>
    <t>Psychologie</t>
  </si>
  <si>
    <t>Erziehungswissenschaften</t>
  </si>
  <si>
    <t>220</t>
  </si>
  <si>
    <t>Regionalwissenschaften (soweit nicht einzelnen Lehr- 
und Forschungsbereichen oder anderen Fächergruppen
zuzuordnen)</t>
  </si>
  <si>
    <t>225</t>
  </si>
  <si>
    <t>230</t>
  </si>
  <si>
    <t>235</t>
  </si>
  <si>
    <t>Sozialwesen</t>
  </si>
  <si>
    <t>240</t>
  </si>
  <si>
    <t>Rechtswissenschaften</t>
  </si>
  <si>
    <t>250</t>
  </si>
  <si>
    <t>270</t>
  </si>
  <si>
    <t>Wirtschaftswissenschaften</t>
  </si>
  <si>
    <t>290</t>
  </si>
  <si>
    <t>Wirtschaftsingenieurwesen mit wirtschaftswissenschaftlichem
Schwerpunkt</t>
  </si>
  <si>
    <t>310</t>
  </si>
  <si>
    <t>Mathematik, Naturwissenschaften</t>
  </si>
  <si>
    <t>Mathematik, Naturwissenschaften allgemein</t>
  </si>
  <si>
    <t>330</t>
  </si>
  <si>
    <t>Mathematik</t>
  </si>
  <si>
    <t>340</t>
  </si>
  <si>
    <t>Informatik</t>
  </si>
  <si>
    <t>Physik, Astronomie</t>
  </si>
  <si>
    <t>360</t>
  </si>
  <si>
    <t>Chemie</t>
  </si>
  <si>
    <t>370</t>
  </si>
  <si>
    <t>Pharmazie</t>
  </si>
  <si>
    <t>390</t>
  </si>
  <si>
    <t>Biologie</t>
  </si>
  <si>
    <t>400</t>
  </si>
  <si>
    <t>Geowissenschaften (ohne Geographie)</t>
  </si>
  <si>
    <t>410</t>
  </si>
  <si>
    <t>Geographie</t>
  </si>
  <si>
    <t>420</t>
  </si>
  <si>
    <t>Humanmedizin/Gesundheitswissenschaften</t>
  </si>
  <si>
    <t>Humanmedizin allgemein</t>
  </si>
  <si>
    <t>440</t>
  </si>
  <si>
    <t>445</t>
  </si>
  <si>
    <t>Vorklinische Humanmedizin (einschl. Zahnmedizin)</t>
  </si>
  <si>
    <t>450</t>
  </si>
  <si>
    <t>Klinisch-Theoretische Humanmedizin (einschl. Zahnmedizin)</t>
  </si>
  <si>
    <t>470</t>
  </si>
  <si>
    <t>Klinisch-Praktische Humanmedizin (ohne Zahnmedizin)</t>
  </si>
  <si>
    <t>490</t>
  </si>
  <si>
    <t>Zahnmedizin (klinisch-praktisch)</t>
  </si>
  <si>
    <t>520</t>
  </si>
  <si>
    <t>Veterinärmedizin allgemein</t>
  </si>
  <si>
    <t>540</t>
  </si>
  <si>
    <t>Vorklinische Veterinärmedizin</t>
  </si>
  <si>
    <t>550</t>
  </si>
  <si>
    <t>Klinisch-Theoretische Veterinärmedizin</t>
  </si>
  <si>
    <t>560</t>
  </si>
  <si>
    <t>Klinisch-Praktische Veterinärmedizin</t>
  </si>
  <si>
    <t>580</t>
  </si>
  <si>
    <t>Agrar-, Forst- und Ernährungswissenschaften allgemein</t>
  </si>
  <si>
    <t>610</t>
  </si>
  <si>
    <t xml:space="preserve">  </t>
  </si>
  <si>
    <t>615</t>
  </si>
  <si>
    <t xml:space="preserve">   </t>
  </si>
  <si>
    <t>Agrarwissenschaften, Lebensmittel- und Getränketechnologie</t>
  </si>
  <si>
    <t>620</t>
  </si>
  <si>
    <t>Forstwissenschaft, Holzwirtschaft</t>
  </si>
  <si>
    <t>640</t>
  </si>
  <si>
    <t>Ernährungs- und Haushaltswissenschaften</t>
  </si>
  <si>
    <t>650</t>
  </si>
  <si>
    <t>Ingenieurwissenschaften</t>
  </si>
  <si>
    <t>Ingenieurwissenschaften allgemein</t>
  </si>
  <si>
    <t>670</t>
  </si>
  <si>
    <t>Wirtschaftsingenieurwesen mit ingenieurwissenschaftlichem
Schwerpunkt</t>
  </si>
  <si>
    <t>675</t>
  </si>
  <si>
    <t>Bergbau, Hüttenwesen</t>
  </si>
  <si>
    <t>680</t>
  </si>
  <si>
    <t>Maschinenbau / Verfahrenstechnik</t>
  </si>
  <si>
    <t>690</t>
  </si>
  <si>
    <t>710</t>
  </si>
  <si>
    <t>Verkehrstechnik, Nautik</t>
  </si>
  <si>
    <t>720</t>
  </si>
  <si>
    <t>Architektur</t>
  </si>
  <si>
    <t>730</t>
  </si>
  <si>
    <t>Raumplanung</t>
  </si>
  <si>
    <t>740</t>
  </si>
  <si>
    <t>Bauingenieurwesen</t>
  </si>
  <si>
    <t>750</t>
  </si>
  <si>
    <t>Vermessungswesen</t>
  </si>
  <si>
    <t>760</t>
  </si>
  <si>
    <t>Kunst, Kunstwissenschaft</t>
  </si>
  <si>
    <t>Kunst, Kunstwissenschaft allgemein</t>
  </si>
  <si>
    <t>780</t>
  </si>
  <si>
    <t>Bildende Kunst</t>
  </si>
  <si>
    <t>790</t>
  </si>
  <si>
    <t>Gestaltung</t>
  </si>
  <si>
    <t>800</t>
  </si>
  <si>
    <t>Darstellende Kunst, Film und Fernsehen, Theaterwissenschaft</t>
  </si>
  <si>
    <t>820</t>
  </si>
  <si>
    <t>830</t>
  </si>
  <si>
    <t>Hochschule insgesamt (ohne Hochschulkliniken)</t>
  </si>
  <si>
    <t>870</t>
  </si>
  <si>
    <t>Zentrale Einrichtungen (ohne Hochschulkliniken)</t>
  </si>
  <si>
    <t>Zentrale Hochschulverwaltung</t>
  </si>
  <si>
    <t>880</t>
  </si>
  <si>
    <t>Zentral verwaltete Hörsäle und Lehrräume</t>
  </si>
  <si>
    <t>890</t>
  </si>
  <si>
    <t>Zentralbibliothek</t>
  </si>
  <si>
    <t>900</t>
  </si>
  <si>
    <t>Hochschulrechenzentrum</t>
  </si>
  <si>
    <t>910</t>
  </si>
  <si>
    <t>Zentrale wissenschaftliche Einrichtungen</t>
  </si>
  <si>
    <t>920</t>
  </si>
  <si>
    <t>Zentrale Betriebs- und Versorgungseinrichtungen</t>
  </si>
  <si>
    <t>930</t>
  </si>
  <si>
    <t>Soziale Einrichtungen</t>
  </si>
  <si>
    <t>940</t>
  </si>
  <si>
    <t>Übrige Ausbildungseinrichtungen</t>
  </si>
  <si>
    <t>950</t>
  </si>
  <si>
    <t>Mit der Hochschule verbundene sowie hochschulfremde
Einrichtungen</t>
  </si>
  <si>
    <t>960</t>
  </si>
  <si>
    <t>Kliniken insgesamt, Zentrale Dienste</t>
  </si>
  <si>
    <t>970</t>
  </si>
  <si>
    <t>Soziale Einrichtungen der Kliniken</t>
  </si>
  <si>
    <t>980</t>
  </si>
  <si>
    <t>Übrige Ausbildungseinrichtungen der Kliniken</t>
  </si>
  <si>
    <t>986</t>
  </si>
  <si>
    <t>Mit den Kliniken verbundene sowie klinikfremde Einrichtungen</t>
  </si>
  <si>
    <t>990</t>
  </si>
  <si>
    <t>Zusammen</t>
  </si>
  <si>
    <t>*) Entsprechende Einrichtungen der Veterinärmedizin sind den jeweiligen Lehr- und Forschungsbereichen "540 - 580" zuzuordnen.</t>
  </si>
  <si>
    <r>
      <t xml:space="preserve">Ändern Sie auf </t>
    </r>
    <r>
      <rPr>
        <b/>
        <u/>
        <sz val="10"/>
        <rFont val="Arial"/>
        <family val="2"/>
      </rPr>
      <t>keinen</t>
    </r>
    <r>
      <rPr>
        <sz val="10"/>
        <rFont val="Arial"/>
        <family val="2"/>
      </rPr>
      <t xml:space="preserve"> Fall das Format der Tabellenblätter.</t>
    </r>
  </si>
  <si>
    <t>Bitte teilen Sie uns mit, an wen wir uns bei</t>
  </si>
  <si>
    <t>Bei Rückfragen erreichen Sie uns</t>
  </si>
  <si>
    <t>unter folgenden Telefonnummern:</t>
  </si>
  <si>
    <t>Rechnungsjahr</t>
  </si>
  <si>
    <t>Kartenart</t>
  </si>
  <si>
    <t>Land (2-stellig)</t>
  </si>
  <si>
    <t>Hochschulart</t>
  </si>
  <si>
    <t>Hochschulnr. (5-stell.)</t>
  </si>
  <si>
    <t>Beiträge der Studierenden</t>
  </si>
  <si>
    <t>Lfd. Nr.</t>
  </si>
  <si>
    <t>Art</t>
  </si>
  <si>
    <t xml:space="preserve"> EUR</t>
  </si>
  <si>
    <t>01</t>
  </si>
  <si>
    <t>Vergütungen der Beamten</t>
  </si>
  <si>
    <t>02</t>
  </si>
  <si>
    <t>Beihilfen und Unterstützungen (für Beamte und Angestellte)</t>
  </si>
  <si>
    <t>03</t>
  </si>
  <si>
    <t>04</t>
  </si>
  <si>
    <t>Gezahlte Mieten und Pachten für Grundstücke und Gebäude</t>
  </si>
  <si>
    <t>05</t>
  </si>
  <si>
    <t>Energiekosten</t>
  </si>
  <si>
    <t>06</t>
  </si>
  <si>
    <t>07</t>
  </si>
  <si>
    <t>08</t>
  </si>
  <si>
    <t>- Stipendien u. dgl. für Studierende</t>
  </si>
  <si>
    <t>09</t>
  </si>
  <si>
    <t>- Stipendien u. dgl. für Graduierte</t>
  </si>
  <si>
    <t>Land</t>
  </si>
  <si>
    <t>Hochschulnr.</t>
  </si>
  <si>
    <t xml:space="preserve">Lfd. Nr. </t>
  </si>
  <si>
    <t>- vom öffentlichen Bereich (ohne Träger)</t>
  </si>
  <si>
    <t>- von anderen Bereichen (ohne Träger)</t>
  </si>
  <si>
    <t>- sonstiger Art</t>
  </si>
  <si>
    <t>10</t>
  </si>
  <si>
    <t>Grundfinanzierung für Lehre und Forschung</t>
  </si>
  <si>
    <t>11</t>
  </si>
  <si>
    <t>- für laufende Zwecke</t>
  </si>
  <si>
    <t>12</t>
  </si>
  <si>
    <t>- für Investitionen</t>
  </si>
  <si>
    <t>- für sonstige Studierende</t>
  </si>
  <si>
    <t>SyF-Code</t>
  </si>
  <si>
    <t>- von der Deutschen Forschungsgemeinschaft</t>
  </si>
  <si>
    <t>13</t>
  </si>
  <si>
    <t>14</t>
  </si>
  <si>
    <t>821</t>
  </si>
  <si>
    <t>822</t>
  </si>
  <si>
    <t>823</t>
  </si>
  <si>
    <t>824</t>
  </si>
  <si>
    <t>- von anderen internationalen Organisationen (z. B. OECD, UN)</t>
  </si>
  <si>
    <t>davon</t>
  </si>
  <si>
    <t>für Lehre</t>
  </si>
  <si>
    <t>für Forschung</t>
  </si>
  <si>
    <t>für die Förderung des wissenschaftlichen Nachwuchses
(z. B. Doktoranden, Habilitanden)</t>
  </si>
  <si>
    <r>
      <t xml:space="preserve">EUR
</t>
    </r>
    <r>
      <rPr>
        <sz val="7"/>
        <rFont val="Arial"/>
        <family val="2"/>
      </rPr>
      <t>(Der Betrag ist Netto, d. h. ohne Mwst. zu melden)</t>
    </r>
  </si>
  <si>
    <t>SyF-/ LFB-Code</t>
  </si>
  <si>
    <t>Energie-          kosten</t>
  </si>
  <si>
    <t>Andere laufende Sachausgaben</t>
  </si>
  <si>
    <t>Beihilfen und 
Unterstützungen
(für Beamte und Angestellte)</t>
  </si>
  <si>
    <t>laufende Ausgaben</t>
  </si>
  <si>
    <t>Sonstige Investitionen</t>
  </si>
  <si>
    <t>nachrichtlich:
Interne Leistungen      bezogene  (+)       erbrachte (-)</t>
  </si>
  <si>
    <t xml:space="preserve">Ausgabeart </t>
  </si>
  <si>
    <t>Andere Personal-
ausgaben (ohne Beihilfen, ohne Versorgungs-
rücklage)</t>
  </si>
  <si>
    <t>Bewirtschaftung und Unterhaltung der Grundstücke und Gebäude (ohne Mieten und Energie)</t>
  </si>
  <si>
    <t>Erwerb von Grundstücken und Gebäuden, Baumaßnahmen</t>
  </si>
  <si>
    <t>Ausgaben</t>
  </si>
  <si>
    <t>Andere Personalausgaben (ohne Beihilfen, ohne Versorgungsrücklage)</t>
  </si>
  <si>
    <t>151</t>
  </si>
  <si>
    <t>152</t>
  </si>
  <si>
    <t>- Zinsausgaben</t>
  </si>
  <si>
    <t>153</t>
  </si>
  <si>
    <t>- Sonstige laufende Ausgaben</t>
  </si>
  <si>
    <t>154</t>
  </si>
  <si>
    <t xml:space="preserve">Investitionsausgaben </t>
  </si>
  <si>
    <t>16</t>
  </si>
  <si>
    <t>182</t>
  </si>
  <si>
    <t>Übrige laufende Ausgaben (z. B. Zahlungen an Studierende, Zinsausgaben)</t>
  </si>
  <si>
    <t xml:space="preserve">
Ausgaben nach Finanzierungsbereichen</t>
  </si>
  <si>
    <t>Ausgaben aus dem Hochschulkapitel</t>
  </si>
  <si>
    <t>811</t>
  </si>
  <si>
    <t>Ausgaben aus Zentralkapiteln des Wissenschaftsministeriums</t>
  </si>
  <si>
    <t>812</t>
  </si>
  <si>
    <t>Ausgaben aus Fremdkapiteln (andere Landesministerien)</t>
  </si>
  <si>
    <t>813</t>
  </si>
  <si>
    <t>Ausgaben auf Verwahrkonten</t>
  </si>
  <si>
    <t>814</t>
  </si>
  <si>
    <t>Ausgaben aus selbständigem Körperschaftshaushalt</t>
  </si>
  <si>
    <t>815</t>
  </si>
  <si>
    <t>Einnahmen aus wirtschaftlicher Tätigkeit und Vermögen</t>
  </si>
  <si>
    <t>Drittmittel für Lehre und Forschung</t>
  </si>
  <si>
    <t>Andere Einnahmen aus Zuweisungen und Zuschüssen (ohne Träger)</t>
  </si>
  <si>
    <t>vom öffentlichen Bereich
(ohne Träger)</t>
  </si>
  <si>
    <t>von anderen Bereichen
(ohne Träger)</t>
  </si>
  <si>
    <t>Einnahmen insgesamt
(ohne Träger, 
kalkulatorische Einnahmen, interne Leistungen)</t>
  </si>
  <si>
    <t xml:space="preserve">Einnahmeart </t>
  </si>
  <si>
    <t>Einnahmen nach Arten (ohne Hochschulträger)</t>
  </si>
  <si>
    <t xml:space="preserve">
Einnahmen vom Hochschulträger</t>
  </si>
  <si>
    <t>Einnahmen aus Vermögen (ohne Zinseinnahmen)</t>
  </si>
  <si>
    <t>221</t>
  </si>
  <si>
    <t>Zinseinnahmen</t>
  </si>
  <si>
    <t>222</t>
  </si>
  <si>
    <t>Einnahmen aus Hochschulsponsoring</t>
  </si>
  <si>
    <t>223</t>
  </si>
  <si>
    <t>Einnahmen aus sonstiger wirtschaftlicher Tätigkeit</t>
  </si>
  <si>
    <t>224</t>
  </si>
  <si>
    <t>251</t>
  </si>
  <si>
    <t>252</t>
  </si>
  <si>
    <t xml:space="preserve">- für Studierende (einschl. Stipendienmittel für Doktoranden,
  Postdoktoranden, Habilitanden) </t>
  </si>
  <si>
    <t>Zuweisungen und Zuschüsse vom Hochschulträger</t>
  </si>
  <si>
    <t>261</t>
  </si>
  <si>
    <t>262</t>
  </si>
  <si>
    <t>Ergänzungsfinanzierung für Lehre und Forschung aus Zentralkapiteln des Wissenschaftsministeriums</t>
  </si>
  <si>
    <t>263</t>
  </si>
  <si>
    <t>264</t>
  </si>
  <si>
    <t>Ergänzungsfinanzierung für Lehre und Forschung aus Fremdkapiteln</t>
  </si>
  <si>
    <t>265</t>
  </si>
  <si>
    <t>Andere Zuweisungen und Zuschüsse vom Hochschulträger</t>
  </si>
  <si>
    <t>266</t>
  </si>
  <si>
    <t>267</t>
  </si>
  <si>
    <t>268</t>
  </si>
  <si>
    <t>- für die Förderung des wissenschaftlichen Nachwuchses
  (z. B. Doktoranden, Habilitanden)</t>
  </si>
  <si>
    <t>Drittmittel für Lehre und Forschung vom öffentlichen Bereich (ohne Träger)</t>
  </si>
  <si>
    <t>231</t>
  </si>
  <si>
    <t>232</t>
  </si>
  <si>
    <t>233</t>
  </si>
  <si>
    <t>234</t>
  </si>
  <si>
    <t>Drittmittel für Lehre und Forschung von anderen Bereichen (ohne Träger)</t>
  </si>
  <si>
    <t>244</t>
  </si>
  <si>
    <t>245</t>
  </si>
  <si>
    <t>246</t>
  </si>
  <si>
    <t>247</t>
  </si>
  <si>
    <t>248</t>
  </si>
  <si>
    <t>- von der Bundesagentur für Arbeit, soweit hieraus Personal mit Lehr- und
  Forschungsaufgaben finanziert wird</t>
  </si>
  <si>
    <t>- von Gemeinden, Gemeinde- und Zweckverbänden (d. h. ohne Erstattungen
  für Sportanlagen, Bibliotheken u. dgl.)</t>
  </si>
  <si>
    <t>Name</t>
  </si>
  <si>
    <t>Telefon</t>
  </si>
  <si>
    <t>Ausgaben nach Arten</t>
  </si>
  <si>
    <t>Email</t>
  </si>
  <si>
    <t>Übrige laufende Ausgaben (z.B. Zahlungen an Studierende, Zinsausgaben)</t>
  </si>
  <si>
    <t>Ausgaben insgesamt
(ohne kalkulatorische Ausgaben,
ohne interne Leistungen)</t>
  </si>
  <si>
    <t>15</t>
  </si>
  <si>
    <t>17</t>
  </si>
  <si>
    <t>18</t>
  </si>
  <si>
    <t>19</t>
  </si>
  <si>
    <t>Bemerkungen</t>
  </si>
  <si>
    <t xml:space="preserve">Bitte zurücksenden bis zum </t>
  </si>
  <si>
    <r>
      <t>- von sonstigen öffentlichen Bereichen (z. B. ERP, Lastenausgleichsfonds,
  Sozialversicherung</t>
    </r>
    <r>
      <rPr>
        <sz val="10"/>
        <color indexed="58"/>
        <rFont val="Arial"/>
        <family val="2"/>
      </rPr>
      <t>, Rundfunk- und Fernsehanstalten, Investitionsbanken, 
  Sparkassen, Dt. Bundesbank</t>
    </r>
    <r>
      <rPr>
        <sz val="10"/>
        <rFont val="Arial"/>
        <family val="2"/>
      </rPr>
      <t>)</t>
    </r>
  </si>
  <si>
    <r>
      <t>- vom Bund</t>
    </r>
    <r>
      <rPr>
        <sz val="10"/>
        <color indexed="58"/>
        <rFont val="Arial"/>
        <family val="2"/>
      </rPr>
      <t>, d. h. Bundesministerien sowie nachgeordnete Behörden</t>
    </r>
    <r>
      <rPr>
        <sz val="10"/>
        <rFont val="Arial"/>
        <family val="2"/>
      </rPr>
      <t xml:space="preserve">
  (ohne Überlastprogramm, dem Graduierten- und Bundesausbildungs-
   förderungsgesetz sowie für die sonstige Förderung von Studenten)</t>
    </r>
  </si>
  <si>
    <r>
      <t xml:space="preserve">- von Hochschulfördergesellschaften </t>
    </r>
    <r>
      <rPr>
        <sz val="10"/>
        <color indexed="58"/>
        <rFont val="Arial"/>
        <family val="2"/>
      </rPr>
      <t>aus dem Inland
  (z. B. DAAD, Alumni Clubs)</t>
    </r>
  </si>
  <si>
    <r>
      <t xml:space="preserve">- von Stiftungen u. dgl. </t>
    </r>
    <r>
      <rPr>
        <sz val="10"/>
        <color indexed="58"/>
        <rFont val="Arial"/>
        <family val="2"/>
      </rPr>
      <t>aus dem Inland, d. h. öffentlich-rechtliche Stiftungen
  (z. B. Bundesstiftungen) sowie privatrechtl. Stiftungen (z. B. VW-Stiftung)</t>
    </r>
  </si>
  <si>
    <r>
      <t xml:space="preserve">- von der Europäischen Union </t>
    </r>
    <r>
      <rPr>
        <sz val="10"/>
        <color indexed="58"/>
        <rFont val="Arial"/>
        <family val="2"/>
      </rPr>
      <t>(als Institution)</t>
    </r>
  </si>
  <si>
    <t>Verwaltungswissenschaften</t>
  </si>
  <si>
    <t>Zuführung an eine Versorgungsrücklage (Pensionsfonds für Beamte)</t>
  </si>
  <si>
    <r>
      <t xml:space="preserve">Ausgaben insgesamt (ohne kalkulatorische Kosten, ohne interne Leistungen)   </t>
    </r>
    <r>
      <rPr>
        <sz val="8"/>
        <rFont val="Arial"/>
        <family val="2"/>
      </rPr>
      <t>Summe Lfd. Nr. 01 bis 13</t>
    </r>
  </si>
  <si>
    <t>199</t>
  </si>
  <si>
    <r>
      <t xml:space="preserve">Hochschulausgaben insgesamt (ohne SyF-Code 182 und 199)
</t>
    </r>
    <r>
      <rPr>
        <sz val="8"/>
        <rFont val="Arial"/>
        <family val="2"/>
      </rPr>
      <t xml:space="preserve">Summe Lfd. Nr. 17 bis 21 </t>
    </r>
  </si>
  <si>
    <r>
      <t>Zentrale Einrichtungen der Hochschulkliniken
 (nur Humanmedizin)</t>
    </r>
    <r>
      <rPr>
        <u/>
        <vertAlign val="superscript"/>
        <sz val="9"/>
        <rFont val="Arial"/>
        <family val="2"/>
      </rPr>
      <t>*)</t>
    </r>
  </si>
  <si>
    <r>
      <t xml:space="preserve">Drittmittel Insgesamt
</t>
    </r>
    <r>
      <rPr>
        <sz val="8"/>
        <rFont val="Arial"/>
        <family val="2"/>
      </rPr>
      <t>Summe Lfd. Nr. 01 bis 14</t>
    </r>
  </si>
  <si>
    <r>
      <t xml:space="preserve">- von der gewerblichen Wirtschaft und sonstigen  Bereichen für Lehr- und
  Forschungszwecke (ohne Einnahmen für Materialprüfungen u. dgl., aus 
  Veröffentlichungen, Gebühren, aus wirtschaftlicher Tätigkeit und aus 
  Vermögensveräußerungen)
  </t>
    </r>
    <r>
      <rPr>
        <sz val="7.5"/>
        <rFont val="Arial"/>
        <family val="2"/>
      </rPr>
      <t xml:space="preserve"> </t>
    </r>
    <r>
      <rPr>
        <sz val="8"/>
        <color indexed="58"/>
        <rFont val="Arial"/>
        <family val="2"/>
      </rPr>
      <t xml:space="preserve">dazu zählen u. a.: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Kirchen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nationale öffentliche sowie private Unternehmen, 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Vereine wie z. B. Deutsches Zentrum für Luft- und Raumfahrt e. V.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Gesellschaften wie z. B. Helmholtz-Gesellschaft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Spenden von Privatpersonen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Institute der Leibnitz-Gemeinschaft
    </t>
    </r>
    <r>
      <rPr>
        <sz val="8"/>
        <color indexed="58"/>
        <rFont val="Wingdings 2"/>
        <family val="1"/>
        <charset val="2"/>
      </rPr>
      <t></t>
    </r>
    <r>
      <rPr>
        <sz val="8"/>
        <color indexed="58"/>
        <rFont val="Arial"/>
        <family val="2"/>
      </rPr>
      <t xml:space="preserve"> alle Einheiten aus dem Ausland ausserhalb der Lfd. Nr. 10 und 11)</t>
    </r>
  </si>
  <si>
    <r>
      <t xml:space="preserve">Drittmittel nach Mittelgebern und Verwendungszweck
</t>
    </r>
    <r>
      <rPr>
        <b/>
        <sz val="10"/>
        <color indexed="56"/>
        <rFont val="Arial"/>
        <family val="2"/>
      </rPr>
      <t>(Unter den lfd. Nr. 01 bis 09, 12 und 13 sind nur Einheiten aus der Bundesrepublik Deutschland auszuweisen.)</t>
    </r>
  </si>
  <si>
    <t>Vergleich der Unterposition</t>
  </si>
  <si>
    <t>Summenkontrolle der Drittmittel nach Verwendungszweck und Mittelgebern</t>
  </si>
  <si>
    <t>Vergleich der ILV</t>
  </si>
  <si>
    <t>Geisteswissenschaften</t>
  </si>
  <si>
    <t>Geisteswissenschaften allgemein</t>
  </si>
  <si>
    <t>195</t>
  </si>
  <si>
    <t>320</t>
  </si>
  <si>
    <t>315</t>
  </si>
  <si>
    <t>765</t>
  </si>
  <si>
    <t>770</t>
  </si>
  <si>
    <t>Agrar-, Forst- und Ernährungswissenschaften, Veterinärmedizin</t>
  </si>
  <si>
    <t>Materialwissenschaft und Werkstofftechnik (neuer Lehr- und Forschungsbereich ab 2015)</t>
  </si>
  <si>
    <t>Elektro- und Informationstechnik</t>
  </si>
  <si>
    <t>Rückfragen wenden dürfen.</t>
  </si>
  <si>
    <t>Weitergeleitete Drittmittel, Zuweisungen und Zuschüsse, Ausgaben für Forschungsaufträge</t>
  </si>
  <si>
    <r>
      <t>nachrichtlich:</t>
    </r>
    <r>
      <rPr>
        <b/>
        <sz val="10"/>
        <rFont val="Arial"/>
        <family val="2"/>
      </rPr>
      <t xml:space="preserve">     Versorgungsrücklage und Weitergeleitete
                        Drittmittel, Zuweisungen und Zuschüsse</t>
    </r>
  </si>
  <si>
    <t>Grundfinanzierung Bund</t>
  </si>
  <si>
    <t>Grund-finanzierung Bund</t>
  </si>
  <si>
    <t>27</t>
  </si>
  <si>
    <r>
      <t xml:space="preserve">Einnahmen insgesamt (ohne Träger, kalkulatorische Einnahmen, interne Leistungen)   </t>
    </r>
    <r>
      <rPr>
        <sz val="8"/>
        <rFont val="Arial"/>
        <family val="2"/>
      </rPr>
      <t>Summe Lfd. Nr. 01 bis 10</t>
    </r>
  </si>
  <si>
    <r>
      <t xml:space="preserve">Zuwendungen und Zuschüsse vom Hochschulträger insgesamt
</t>
    </r>
    <r>
      <rPr>
        <sz val="8"/>
        <rFont val="Arial"/>
        <family val="2"/>
      </rPr>
      <t>Summe Lfd. Nr. 12 bis 19</t>
    </r>
  </si>
  <si>
    <t>241a</t>
  </si>
  <si>
    <t>241b</t>
  </si>
  <si>
    <t>241c</t>
  </si>
  <si>
    <t>241d</t>
  </si>
  <si>
    <t>• Einzelförderung (inkl. Programmpauschale aus dem Hochschulpakt)</t>
  </si>
  <si>
    <r>
      <t>• Koordinierte Programme( inkl. Programmpauschale aus dem Hochschulpakt)</t>
    </r>
    <r>
      <rPr>
        <i/>
        <sz val="9"/>
        <rFont val="Arial"/>
        <family val="2"/>
      </rPr>
      <t xml:space="preserve"> </t>
    </r>
  </si>
  <si>
    <t>• Exzellenzstrategie ( inkl. Programmpauschale gem. Verwaltungsvereinbarung)</t>
  </si>
  <si>
    <t>• Weitere und Sonstige Fördermaßnahmen</t>
  </si>
  <si>
    <t>- Nur zum internen Gebrauch -</t>
  </si>
  <si>
    <t>325</t>
  </si>
  <si>
    <t>197</t>
  </si>
  <si>
    <t>Satzart1</t>
  </si>
  <si>
    <r>
      <t>- von Ländern für Lehr- und Forschungszwecke (</t>
    </r>
    <r>
      <rPr>
        <sz val="10"/>
        <color indexed="58"/>
        <rFont val="Arial"/>
        <family val="2"/>
      </rPr>
      <t xml:space="preserve">d. h. Landesministerien von 
  </t>
    </r>
    <r>
      <rPr>
        <u/>
        <sz val="10"/>
        <color indexed="58"/>
        <rFont val="Arial"/>
        <family val="2"/>
      </rPr>
      <t>anderen</t>
    </r>
    <r>
      <rPr>
        <sz val="10"/>
        <color indexed="58"/>
        <rFont val="Arial"/>
        <family val="2"/>
      </rPr>
      <t xml:space="preserve"> Bundesländern und deren nachgeordneten Behörden)
 </t>
    </r>
    <r>
      <rPr>
        <sz val="10"/>
        <rFont val="Arial"/>
        <family val="2"/>
      </rPr>
      <t xml:space="preserve"> </t>
    </r>
    <r>
      <rPr>
        <sz val="9"/>
        <rFont val="Arial"/>
        <family val="2"/>
      </rPr>
      <t>(Nicht berücksichtigt werden hier Mittel, wenn das eigene Bundesland bzw. 
  eines der Landesministerien Träger der Hochschule ist. Diese werden im 
  SyF-Code-Bereich 26 veranschlagt.)</t>
    </r>
  </si>
  <si>
    <t>Informations- und Bibliothekswissenschaften</t>
  </si>
  <si>
    <t>Sonstige Sprach- und Kulturwissenschaften</t>
  </si>
  <si>
    <t>Islamische Studien/Islamische Theologie</t>
  </si>
  <si>
    <t>Medienwissenschaft</t>
  </si>
  <si>
    <t>Politikwissenschaft</t>
  </si>
  <si>
    <t xml:space="preserve">Sozialwissenschaften/Soziologie </t>
  </si>
  <si>
    <t>Kommunikationswissenschaft/Publizistik</t>
  </si>
  <si>
    <t>Gesundheitswissenschaften</t>
  </si>
  <si>
    <t>Sozialwissenschaften/Soziologie</t>
  </si>
  <si>
    <t>für Lehre und Forschung
(für Drittmittel außerhalb den SyF-Codes 822, 823 und 824)</t>
  </si>
  <si>
    <t>113a</t>
  </si>
  <si>
    <t>121a</t>
  </si>
  <si>
    <t>122a</t>
  </si>
  <si>
    <t>130a</t>
  </si>
  <si>
    <t>02a</t>
  </si>
  <si>
    <t>04a</t>
  </si>
  <si>
    <t>05a</t>
  </si>
  <si>
    <t>06a</t>
  </si>
  <si>
    <t>12a</t>
  </si>
  <si>
    <t>161a</t>
  </si>
  <si>
    <r>
      <t xml:space="preserve">Hochschulfinanzstatistik - Jahreserhebung
</t>
    </r>
    <r>
      <rPr>
        <b/>
        <sz val="14"/>
        <rFont val="Arial"/>
        <family val="2"/>
      </rPr>
      <t xml:space="preserve">Fragebogen für Hochschulen mit kameralem Rechnungswesen
</t>
    </r>
    <r>
      <rPr>
        <b/>
        <sz val="10"/>
        <rFont val="Arial"/>
        <family val="2"/>
      </rPr>
      <t>Blatt 4: Einnahmen in EUR ohne fachliche Gliederung</t>
    </r>
  </si>
  <si>
    <r>
      <t xml:space="preserve">Hochschulfinanzstatistik - Jahreserhebung
</t>
    </r>
    <r>
      <rPr>
        <b/>
        <sz val="14"/>
        <rFont val="Arial"/>
        <family val="2"/>
      </rPr>
      <t xml:space="preserve">Fragebogen für Hochschulen mit kameralem Rechnungswesen
</t>
    </r>
    <r>
      <rPr>
        <b/>
        <sz val="10"/>
        <rFont val="Arial"/>
        <family val="2"/>
      </rPr>
      <t>Blatt 5: Drittmittelzusatzbogen (Beträge in EUR)</t>
    </r>
  </si>
  <si>
    <r>
      <t xml:space="preserve">Hochschulfinanzstatistik - Jahreserhebung
</t>
    </r>
    <r>
      <rPr>
        <b/>
        <sz val="14"/>
        <rFont val="Arial"/>
        <family val="2"/>
      </rPr>
      <t xml:space="preserve">Fragebogen für Hochschulen mit kameralem Rechnungswesen
</t>
    </r>
    <r>
      <rPr>
        <b/>
        <sz val="10"/>
        <rFont val="Arial"/>
        <family val="2"/>
      </rPr>
      <t>Blatt 3: Einnahmen in EUR nach Arten und in fachlicher Gliederung</t>
    </r>
  </si>
  <si>
    <r>
      <t xml:space="preserve">Hochschulfinanzstatistik - Jahreserhebung
</t>
    </r>
    <r>
      <rPr>
        <b/>
        <sz val="14"/>
        <rFont val="Arial"/>
        <family val="2"/>
      </rPr>
      <t xml:space="preserve">Fragebogen für Hochschulen mit kameralem Rechnungswesen
</t>
    </r>
    <r>
      <rPr>
        <b/>
        <sz val="10"/>
        <rFont val="Arial"/>
        <family val="2"/>
      </rPr>
      <t>Blatt 2: Ausgaben in EUR ohne fachliche Gliederung</t>
    </r>
  </si>
  <si>
    <r>
      <t xml:space="preserve">Hochschulfinanzstatistik - Jahreserhebung
</t>
    </r>
    <r>
      <rPr>
        <b/>
        <sz val="14"/>
        <rFont val="Arial"/>
        <family val="2"/>
      </rPr>
      <t xml:space="preserve">Fragebogen für Hochschulen mit kameralem Rechnungswesen
</t>
    </r>
    <r>
      <rPr>
        <b/>
        <sz val="10"/>
        <rFont val="Arial"/>
        <family val="2"/>
      </rPr>
      <t>Blatt 1: Ausgaben in EUR nach Arten und in fachlicher Gliederung</t>
    </r>
  </si>
  <si>
    <r>
      <t xml:space="preserve">darunter von der Hochschule aus dem eigenen Haushalt geleistet
</t>
    </r>
    <r>
      <rPr>
        <sz val="9"/>
        <color rgb="FFFF0000"/>
        <rFont val="Arial"/>
        <family val="2"/>
      </rPr>
      <t>Nur von ausgegliederten Hochschulen auszufüllen!!
Dieser Betrag, darf den Betrag des SyF-Codes 161 nicht übersteigen!!</t>
    </r>
  </si>
  <si>
    <r>
      <t xml:space="preserve">darunter von der Hochschule aus dem eigenen Haushalt geleistet
</t>
    </r>
    <r>
      <rPr>
        <sz val="9"/>
        <color rgb="FFFF0000"/>
        <rFont val="Arial"/>
        <family val="2"/>
      </rPr>
      <t>Nur von ausgegliederten Hochschulen auszufüllen!!
Dieser Betrag, darf den Betrag des SyF-Codes 130 nicht übersteigen!!</t>
    </r>
  </si>
  <si>
    <r>
      <t xml:space="preserve">darunter von der Hochschule aus dem eigenen Haushalt geleistet
</t>
    </r>
    <r>
      <rPr>
        <sz val="9"/>
        <color rgb="FFFF0000"/>
        <rFont val="Arial"/>
        <family val="2"/>
      </rPr>
      <t>Nur von ausgegliederten Hochschulen auszufüllen!!
Dieser Betrag, darf den Betrag des SyF-Codes 122 nicht übersteigen!!</t>
    </r>
  </si>
  <si>
    <r>
      <t xml:space="preserve">darunter von der Hochschule aus dem eigenen Haushalt geleistet
</t>
    </r>
    <r>
      <rPr>
        <sz val="9"/>
        <color rgb="FFFF0000"/>
        <rFont val="Arial"/>
        <family val="2"/>
      </rPr>
      <t>Nur von ausgegliederten Hochschulen auszufüllen!!
Dieser Betrag, darf den Betrag des SyF-Codes 121 nicht übersteigen!!</t>
    </r>
  </si>
  <si>
    <r>
      <t xml:space="preserve">darunter von der Hochschule aus dem eigenen Haushalt geleistet
</t>
    </r>
    <r>
      <rPr>
        <sz val="9"/>
        <color rgb="FFFF0000"/>
        <rFont val="Arial"/>
        <family val="2"/>
      </rPr>
      <t>Nur von ausgegliederten Hochschulen auszufüllen!!
Dieser Betrag, darf den Betrag des SyF-Codes 113 nicht übersteigen!!</t>
    </r>
  </si>
  <si>
    <t>Fragebogen für die Hochschulfinanzstatistik 2025
- kamerales Rechnungswesen -</t>
  </si>
  <si>
    <t xml:space="preserve">Landschaftsgestaltung/Naturschutz </t>
  </si>
  <si>
    <t>Musik</t>
  </si>
  <si>
    <t xml:space="preserve">Kunstwissenschaft/-pädagogik </t>
  </si>
  <si>
    <t>835</t>
  </si>
  <si>
    <t>Musikwissenschaft/-pädagogik</t>
  </si>
  <si>
    <t>840</t>
  </si>
  <si>
    <t>Rechts- und Verwaltungswissenschaften</t>
  </si>
  <si>
    <t>Sozial- und Verhaltenswissenschaften, Sport</t>
  </si>
  <si>
    <t>Sozial- und Verhaltenswissenschaften, Sport allgemein</t>
  </si>
  <si>
    <t xml:space="preserve">Sport, Sportwissenschaft </t>
  </si>
  <si>
    <t>327</t>
  </si>
  <si>
    <t>Materialwissenschaft und Werkstofftechnik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</si>
</sst>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General_)"/>
    <numFmt numFmtId="165" formatCode="#"/>
    <numFmt numFmtId="166" formatCode="0#"/>
    <numFmt numFmtId="167" formatCode="00###"/>
    <numFmt numFmtId="168" formatCode="###\ ###\ ##0"/>
    <numFmt numFmtId="169" formatCode="#\ ###\ ###"/>
    <numFmt numFmtId="170" formatCode="#\ ###\ ##0"/>
    <numFmt numFmtId="171" formatCode="[$-407]d\.\ mmmm\ yyyy;@"/>
  </numFmts>
  <fonts count="42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2"/>
      <name val="Arial MT"/>
    </font>
    <font>
      <sz val="11"/>
      <name val="Arial"/>
      <family val="2"/>
    </font>
    <font>
      <u/>
      <sz val="10"/>
      <name val="Arial"/>
      <family val="2"/>
    </font>
    <font>
      <u/>
      <sz val="10"/>
      <color indexed="6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u/>
      <sz val="9"/>
      <name val="Arial"/>
      <family val="2"/>
    </font>
    <font>
      <sz val="18"/>
      <name val="Arial"/>
      <family val="2"/>
    </font>
    <font>
      <sz val="10"/>
      <color indexed="43"/>
      <name val="Arial"/>
      <family val="2"/>
    </font>
    <font>
      <u/>
      <sz val="10"/>
      <color indexed="12"/>
      <name val="Arial MT"/>
    </font>
    <font>
      <b/>
      <sz val="10"/>
      <color indexed="56"/>
      <name val="Arial"/>
      <family val="2"/>
    </font>
    <font>
      <sz val="10"/>
      <color indexed="58"/>
      <name val="Arial"/>
      <family val="2"/>
    </font>
    <font>
      <u/>
      <sz val="10"/>
      <color indexed="58"/>
      <name val="Arial"/>
      <family val="2"/>
    </font>
    <font>
      <i/>
      <sz val="9"/>
      <name val="Arial"/>
      <family val="2"/>
    </font>
    <font>
      <sz val="7.5"/>
      <name val="Arial"/>
      <family val="2"/>
    </font>
    <font>
      <sz val="8"/>
      <color indexed="58"/>
      <name val="Arial"/>
      <family val="2"/>
    </font>
    <font>
      <sz val="8"/>
      <color indexed="58"/>
      <name val="Wingdings 2"/>
      <family val="1"/>
      <charset val="2"/>
    </font>
    <font>
      <u/>
      <vertAlign val="superscript"/>
      <sz val="9"/>
      <name val="Arial"/>
      <family val="2"/>
    </font>
    <font>
      <sz val="10"/>
      <color indexed="9"/>
      <name val="Arial"/>
      <family val="2"/>
    </font>
    <font>
      <b/>
      <sz val="24"/>
      <name val="Arial"/>
      <family val="2"/>
    </font>
    <font>
      <sz val="14"/>
      <color indexed="48"/>
      <name val="Arial"/>
      <family val="2"/>
    </font>
    <font>
      <sz val="14"/>
      <color indexed="9"/>
      <name val="Arial"/>
      <family val="2"/>
    </font>
    <font>
      <sz val="8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20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u/>
      <sz val="9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164" fontId="3" fillId="0" borderId="0"/>
    <xf numFmtId="164" fontId="3" fillId="0" borderId="0"/>
    <xf numFmtId="0" fontId="36" fillId="6" borderId="0" applyNumberFormat="0" applyBorder="0" applyAlignment="0" applyProtection="0"/>
    <xf numFmtId="0" fontId="36" fillId="7" borderId="0" applyNumberFormat="0" applyBorder="0" applyAlignment="0" applyProtection="0"/>
    <xf numFmtId="0" fontId="36" fillId="8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9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</cellStyleXfs>
  <cellXfs count="360">
    <xf numFmtId="0" fontId="0" fillId="0" borderId="0" xfId="0"/>
    <xf numFmtId="164" fontId="2" fillId="2" borderId="1" xfId="0" applyNumberFormat="1" applyFont="1" applyFill="1" applyBorder="1" applyProtection="1"/>
    <xf numFmtId="164" fontId="2" fillId="2" borderId="2" xfId="0" applyNumberFormat="1" applyFont="1" applyFill="1" applyBorder="1" applyProtection="1"/>
    <xf numFmtId="164" fontId="2" fillId="2" borderId="2" xfId="0" applyNumberFormat="1" applyFont="1" applyFill="1" applyBorder="1" applyProtection="1">
      <protection hidden="1"/>
    </xf>
    <xf numFmtId="164" fontId="2" fillId="2" borderId="3" xfId="0" applyNumberFormat="1" applyFont="1" applyFill="1" applyBorder="1" applyProtection="1"/>
    <xf numFmtId="0" fontId="2" fillId="2" borderId="0" xfId="0" applyFont="1" applyFill="1" applyBorder="1" applyProtection="1">
      <protection hidden="1"/>
    </xf>
    <xf numFmtId="164" fontId="2" fillId="2" borderId="0" xfId="0" applyNumberFormat="1" applyFont="1" applyFill="1" applyBorder="1" applyProtection="1">
      <protection hidden="1"/>
    </xf>
    <xf numFmtId="164" fontId="2" fillId="2" borderId="3" xfId="0" applyNumberFormat="1" applyFont="1" applyFill="1" applyBorder="1" applyProtection="1">
      <protection hidden="1"/>
    </xf>
    <xf numFmtId="164" fontId="2" fillId="2" borderId="0" xfId="0" applyNumberFormat="1" applyFont="1" applyFill="1" applyBorder="1" applyProtection="1"/>
    <xf numFmtId="0" fontId="4" fillId="2" borderId="0" xfId="0" applyFont="1" applyFill="1" applyBorder="1" applyProtection="1">
      <protection hidden="1"/>
    </xf>
    <xf numFmtId="164" fontId="4" fillId="2" borderId="0" xfId="0" applyNumberFormat="1" applyFont="1" applyFill="1" applyBorder="1" applyProtection="1">
      <protection hidden="1"/>
    </xf>
    <xf numFmtId="164" fontId="4" fillId="2" borderId="0" xfId="0" applyNumberFormat="1" applyFont="1" applyFill="1" applyBorder="1" applyProtection="1"/>
    <xf numFmtId="164" fontId="2" fillId="2" borderId="2" xfId="3" applyNumberFormat="1" applyFont="1" applyFill="1" applyBorder="1" applyAlignment="1" applyProtection="1">
      <alignment horizontal="left"/>
    </xf>
    <xf numFmtId="164" fontId="2" fillId="2" borderId="0" xfId="3" applyNumberFormat="1" applyFont="1" applyFill="1" applyBorder="1" applyAlignment="1" applyProtection="1">
      <alignment horizontal="center"/>
      <protection hidden="1"/>
    </xf>
    <xf numFmtId="164" fontId="2" fillId="2" borderId="0" xfId="0" applyNumberFormat="1" applyFont="1" applyFill="1" applyBorder="1" applyAlignment="1" applyProtection="1">
      <alignment horizontal="left"/>
      <protection hidden="1"/>
    </xf>
    <xf numFmtId="164" fontId="2" fillId="2" borderId="0" xfId="3" applyNumberFormat="1" applyFont="1" applyFill="1" applyBorder="1" applyAlignment="1" applyProtection="1">
      <alignment horizontal="left"/>
    </xf>
    <xf numFmtId="164" fontId="5" fillId="2" borderId="0" xfId="0" applyNumberFormat="1" applyFont="1" applyFill="1" applyBorder="1" applyAlignment="1" applyProtection="1">
      <alignment horizontal="left"/>
      <protection hidden="1"/>
    </xf>
    <xf numFmtId="164" fontId="2" fillId="2" borderId="0" xfId="3" applyNumberFormat="1" applyFont="1" applyFill="1" applyBorder="1" applyAlignment="1" applyProtection="1">
      <alignment horizontal="left"/>
      <protection hidden="1"/>
    </xf>
    <xf numFmtId="164" fontId="2" fillId="2" borderId="0" xfId="3" applyNumberFormat="1" applyFont="1" applyFill="1" applyBorder="1" applyProtection="1">
      <protection hidden="1"/>
    </xf>
    <xf numFmtId="164" fontId="2" fillId="2" borderId="0" xfId="3" applyNumberFormat="1" applyFont="1" applyFill="1" applyBorder="1"/>
    <xf numFmtId="164" fontId="2" fillId="2" borderId="4" xfId="0" applyNumberFormat="1" applyFont="1" applyFill="1" applyBorder="1" applyAlignment="1" applyProtection="1">
      <alignment horizontal="left"/>
      <protection hidden="1"/>
    </xf>
    <xf numFmtId="0" fontId="6" fillId="2" borderId="0" xfId="0" applyFont="1" applyFill="1" applyBorder="1" applyProtection="1">
      <protection hidden="1"/>
    </xf>
    <xf numFmtId="165" fontId="2" fillId="0" borderId="5" xfId="0" applyNumberFormat="1" applyFont="1" applyFill="1" applyBorder="1" applyAlignment="1" applyProtection="1">
      <alignment horizontal="left"/>
      <protection locked="0"/>
    </xf>
    <xf numFmtId="164" fontId="2" fillId="0" borderId="5" xfId="3" applyNumberFormat="1" applyFont="1" applyFill="1" applyBorder="1" applyAlignment="1" applyProtection="1">
      <alignment horizontal="left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164" fontId="9" fillId="2" borderId="0" xfId="0" applyNumberFormat="1" applyFont="1" applyFill="1" applyBorder="1" applyAlignment="1" applyProtection="1">
      <alignment horizontal="left"/>
    </xf>
    <xf numFmtId="164" fontId="9" fillId="2" borderId="0" xfId="0" applyNumberFormat="1" applyFont="1" applyFill="1" applyBorder="1" applyAlignment="1" applyProtection="1">
      <alignment wrapText="1"/>
    </xf>
    <xf numFmtId="0" fontId="2" fillId="2" borderId="0" xfId="0" applyFont="1" applyFill="1" applyBorder="1" applyProtection="1"/>
    <xf numFmtId="164" fontId="10" fillId="2" borderId="0" xfId="0" applyNumberFormat="1" applyFont="1" applyFill="1" applyBorder="1" applyProtection="1"/>
    <xf numFmtId="0" fontId="10" fillId="2" borderId="0" xfId="0" applyFont="1" applyFill="1" applyBorder="1" applyProtection="1"/>
    <xf numFmtId="164" fontId="10" fillId="2" borderId="0" xfId="0" applyNumberFormat="1" applyFont="1" applyFill="1" applyBorder="1" applyAlignment="1" applyProtection="1">
      <alignment horizontal="left"/>
    </xf>
    <xf numFmtId="164" fontId="9" fillId="2" borderId="0" xfId="0" applyNumberFormat="1" applyFont="1" applyFill="1" applyBorder="1" applyProtection="1"/>
    <xf numFmtId="0" fontId="2" fillId="0" borderId="0" xfId="0" applyFont="1"/>
    <xf numFmtId="164" fontId="2" fillId="2" borderId="0" xfId="0" applyNumberFormat="1" applyFont="1" applyFill="1" applyBorder="1" applyAlignment="1" applyProtection="1">
      <alignment wrapText="1"/>
    </xf>
    <xf numFmtId="0" fontId="0" fillId="2" borderId="0" xfId="0" applyFill="1" applyBorder="1" applyAlignment="1">
      <alignment vertical="top"/>
    </xf>
    <xf numFmtId="164" fontId="2" fillId="2" borderId="2" xfId="0" applyNumberFormat="1" applyFont="1" applyFill="1" applyBorder="1" applyAlignment="1" applyProtection="1">
      <alignment wrapText="1"/>
    </xf>
    <xf numFmtId="164" fontId="2" fillId="2" borderId="10" xfId="0" applyNumberFormat="1" applyFont="1" applyFill="1" applyBorder="1" applyAlignment="1" applyProtection="1">
      <alignment horizontal="left" wrapText="1"/>
    </xf>
    <xf numFmtId="164" fontId="2" fillId="2" borderId="0" xfId="0" applyNumberFormat="1" applyFont="1" applyFill="1" applyBorder="1" applyAlignment="1" applyProtection="1">
      <alignment horizontal="left" vertical="top" wrapText="1"/>
    </xf>
    <xf numFmtId="0" fontId="2" fillId="2" borderId="7" xfId="0" applyFont="1" applyFill="1" applyBorder="1" applyProtection="1"/>
    <xf numFmtId="164" fontId="10" fillId="2" borderId="5" xfId="0" applyNumberFormat="1" applyFont="1" applyFill="1" applyBorder="1" applyAlignment="1" applyProtection="1">
      <alignment horizontal="center" vertical="center" wrapText="1"/>
    </xf>
    <xf numFmtId="164" fontId="10" fillId="2" borderId="0" xfId="0" applyNumberFormat="1" applyFont="1" applyFill="1" applyBorder="1" applyAlignment="1" applyProtection="1">
      <alignment horizontal="right"/>
    </xf>
    <xf numFmtId="164" fontId="10" fillId="2" borderId="11" xfId="0" applyNumberFormat="1" applyFont="1" applyFill="1" applyBorder="1" applyAlignment="1" applyProtection="1">
      <alignment vertical="center" wrapText="1"/>
    </xf>
    <xf numFmtId="164" fontId="10" fillId="2" borderId="12" xfId="0" applyNumberFormat="1" applyFont="1" applyFill="1" applyBorder="1" applyAlignment="1" applyProtection="1">
      <alignment horizontal="centerContinuous"/>
    </xf>
    <xf numFmtId="164" fontId="10" fillId="2" borderId="13" xfId="0" applyNumberFormat="1" applyFont="1" applyFill="1" applyBorder="1" applyProtection="1"/>
    <xf numFmtId="164" fontId="10" fillId="2" borderId="14" xfId="0" applyNumberFormat="1" applyFont="1" applyFill="1" applyBorder="1" applyAlignment="1" applyProtection="1">
      <alignment horizontal="centerContinuous"/>
    </xf>
    <xf numFmtId="164" fontId="10" fillId="2" borderId="14" xfId="0" quotePrefix="1" applyNumberFormat="1" applyFont="1" applyFill="1" applyBorder="1" applyAlignment="1" applyProtection="1">
      <alignment horizontal="centerContinuous"/>
    </xf>
    <xf numFmtId="164" fontId="10" fillId="2" borderId="5" xfId="0" applyNumberFormat="1" applyFont="1" applyFill="1" applyBorder="1" applyAlignment="1" applyProtection="1">
      <alignment horizontal="centerContinuous"/>
    </xf>
    <xf numFmtId="164" fontId="10" fillId="2" borderId="15" xfId="0" applyNumberFormat="1" applyFont="1" applyFill="1" applyBorder="1" applyAlignment="1" applyProtection="1">
      <alignment horizontal="centerContinuous"/>
    </xf>
    <xf numFmtId="164" fontId="10" fillId="2" borderId="13" xfId="0" applyNumberFormat="1" applyFont="1" applyFill="1" applyBorder="1" applyAlignment="1" applyProtection="1">
      <alignment horizontal="left"/>
    </xf>
    <xf numFmtId="164" fontId="16" fillId="2" borderId="15" xfId="0" applyNumberFormat="1" applyFont="1" applyFill="1" applyBorder="1" applyAlignment="1" applyProtection="1">
      <alignment horizontal="centerContinuous" vertical="center"/>
    </xf>
    <xf numFmtId="164" fontId="10" fillId="2" borderId="14" xfId="0" applyNumberFormat="1" applyFont="1" applyFill="1" applyBorder="1" applyAlignment="1" applyProtection="1">
      <alignment horizontal="centerContinuous" vertical="center"/>
    </xf>
    <xf numFmtId="165" fontId="10" fillId="2" borderId="5" xfId="0" applyNumberFormat="1" applyFont="1" applyFill="1" applyBorder="1" applyAlignment="1" applyProtection="1">
      <alignment horizontal="left" wrapText="1"/>
    </xf>
    <xf numFmtId="166" fontId="10" fillId="2" borderId="16" xfId="0" applyNumberFormat="1" applyFont="1" applyFill="1" applyBorder="1" applyAlignment="1" applyProtection="1">
      <alignment horizontal="left" wrapText="1"/>
    </xf>
    <xf numFmtId="164" fontId="17" fillId="2" borderId="0" xfId="0" applyNumberFormat="1" applyFont="1" applyFill="1" applyBorder="1" applyProtection="1"/>
    <xf numFmtId="0" fontId="17" fillId="2" borderId="0" xfId="0" applyFont="1" applyFill="1" applyBorder="1" applyProtection="1"/>
    <xf numFmtId="164" fontId="17" fillId="2" borderId="0" xfId="0" applyNumberFormat="1" applyFont="1" applyFill="1" applyBorder="1" applyAlignment="1" applyProtection="1">
      <alignment horizontal="left"/>
    </xf>
    <xf numFmtId="164" fontId="17" fillId="2" borderId="0" xfId="0" applyNumberFormat="1" applyFont="1" applyFill="1" applyBorder="1" applyAlignment="1" applyProtection="1">
      <alignment horizontal="right"/>
    </xf>
    <xf numFmtId="164" fontId="9" fillId="2" borderId="0" xfId="3" applyNumberFormat="1" applyFont="1" applyFill="1" applyBorder="1" applyAlignment="1" applyProtection="1">
      <alignment wrapText="1"/>
    </xf>
    <xf numFmtId="164" fontId="9" fillId="2" borderId="0" xfId="3" applyNumberFormat="1" applyFont="1" applyFill="1" applyBorder="1" applyProtection="1"/>
    <xf numFmtId="164" fontId="18" fillId="2" borderId="7" xfId="3" applyNumberFormat="1" applyFont="1" applyFill="1" applyBorder="1" applyAlignment="1" applyProtection="1">
      <alignment horizontal="left"/>
    </xf>
    <xf numFmtId="164" fontId="11" fillId="2" borderId="17" xfId="3" applyNumberFormat="1" applyFont="1" applyFill="1" applyBorder="1" applyProtection="1"/>
    <xf numFmtId="164" fontId="11" fillId="2" borderId="17" xfId="3" applyNumberFormat="1" applyFont="1" applyFill="1" applyBorder="1" applyAlignment="1" applyProtection="1">
      <alignment wrapText="1"/>
    </xf>
    <xf numFmtId="164" fontId="11" fillId="2" borderId="0" xfId="3" applyNumberFormat="1" applyFont="1" applyFill="1" applyBorder="1" applyProtection="1"/>
    <xf numFmtId="0" fontId="10" fillId="0" borderId="0" xfId="0" applyFont="1" applyBorder="1" applyProtection="1"/>
    <xf numFmtId="164" fontId="10" fillId="2" borderId="7" xfId="0" applyNumberFormat="1" applyFont="1" applyFill="1" applyBorder="1" applyProtection="1"/>
    <xf numFmtId="0" fontId="10" fillId="0" borderId="0" xfId="0" applyFont="1"/>
    <xf numFmtId="168" fontId="10" fillId="0" borderId="5" xfId="0" applyNumberFormat="1" applyFont="1" applyFill="1" applyBorder="1" applyAlignment="1" applyProtection="1">
      <alignment horizontal="right" wrapText="1"/>
      <protection locked="0"/>
    </xf>
    <xf numFmtId="168" fontId="16" fillId="2" borderId="5" xfId="0" applyNumberFormat="1" applyFont="1" applyFill="1" applyBorder="1" applyAlignment="1" applyProtection="1">
      <alignment horizontal="right" wrapText="1"/>
    </xf>
    <xf numFmtId="164" fontId="10" fillId="2" borderId="13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/>
    </xf>
    <xf numFmtId="164" fontId="10" fillId="2" borderId="7" xfId="0" applyNumberFormat="1" applyFont="1" applyFill="1" applyBorder="1" applyAlignment="1" applyProtection="1">
      <alignment horizontal="right"/>
    </xf>
    <xf numFmtId="168" fontId="16" fillId="2" borderId="5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Alignment="1">
      <alignment vertical="center"/>
    </xf>
    <xf numFmtId="0" fontId="10" fillId="2" borderId="13" xfId="0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0" fillId="2" borderId="7" xfId="0" applyFont="1" applyFill="1" applyBorder="1" applyAlignment="1" applyProtection="1">
      <alignment horizontal="left"/>
    </xf>
    <xf numFmtId="0" fontId="10" fillId="0" borderId="0" xfId="0" applyFont="1" applyAlignment="1">
      <alignment horizontal="left"/>
    </xf>
    <xf numFmtId="168" fontId="16" fillId="2" borderId="15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wrapText="1"/>
    </xf>
    <xf numFmtId="0" fontId="10" fillId="0" borderId="7" xfId="0" applyFont="1" applyBorder="1" applyProtection="1"/>
    <xf numFmtId="0" fontId="14" fillId="0" borderId="18" xfId="0" applyFont="1" applyBorder="1" applyAlignment="1" applyProtection="1">
      <alignment horizontal="left" vertical="center" wrapText="1"/>
    </xf>
    <xf numFmtId="0" fontId="14" fillId="0" borderId="18" xfId="0" applyFont="1" applyBorder="1" applyProtection="1"/>
    <xf numFmtId="0" fontId="14" fillId="0" borderId="16" xfId="0" applyFont="1" applyBorder="1" applyProtection="1"/>
    <xf numFmtId="0" fontId="14" fillId="0" borderId="18" xfId="0" applyFont="1" applyBorder="1"/>
    <xf numFmtId="164" fontId="2" fillId="2" borderId="0" xfId="3" applyNumberFormat="1" applyFont="1" applyFill="1" applyBorder="1" applyAlignment="1" applyProtection="1">
      <alignment wrapText="1"/>
    </xf>
    <xf numFmtId="164" fontId="10" fillId="2" borderId="11" xfId="3" applyNumberFormat="1" applyFont="1" applyFill="1" applyBorder="1" applyProtection="1"/>
    <xf numFmtId="164" fontId="10" fillId="2" borderId="7" xfId="3" applyNumberFormat="1" applyFont="1" applyFill="1" applyBorder="1" applyProtection="1"/>
    <xf numFmtId="164" fontId="10" fillId="2" borderId="0" xfId="3" applyNumberFormat="1" applyFont="1" applyFill="1" applyBorder="1" applyProtection="1"/>
    <xf numFmtId="164" fontId="10" fillId="2" borderId="13" xfId="3" applyNumberFormat="1" applyFont="1" applyFill="1" applyBorder="1" applyProtection="1"/>
    <xf numFmtId="164" fontId="10" fillId="2" borderId="19" xfId="3" applyNumberFormat="1" applyFont="1" applyFill="1" applyBorder="1" applyProtection="1"/>
    <xf numFmtId="164" fontId="10" fillId="2" borderId="12" xfId="3" applyNumberFormat="1" applyFont="1" applyFill="1" applyBorder="1" applyAlignment="1" applyProtection="1">
      <alignment horizontal="centerContinuous"/>
    </xf>
    <xf numFmtId="168" fontId="10" fillId="0" borderId="5" xfId="3" applyNumberFormat="1" applyFont="1" applyFill="1" applyBorder="1" applyAlignment="1" applyProtection="1">
      <alignment horizontal="right"/>
      <protection locked="0"/>
    </xf>
    <xf numFmtId="164" fontId="16" fillId="2" borderId="19" xfId="3" applyNumberFormat="1" applyFont="1" applyFill="1" applyBorder="1" applyProtection="1"/>
    <xf numFmtId="164" fontId="10" fillId="2" borderId="14" xfId="3" applyNumberFormat="1" applyFont="1" applyFill="1" applyBorder="1" applyAlignment="1" applyProtection="1">
      <alignment horizontal="centerContinuous"/>
    </xf>
    <xf numFmtId="164" fontId="10" fillId="2" borderId="14" xfId="3" quotePrefix="1" applyNumberFormat="1" applyFont="1" applyFill="1" applyBorder="1" applyAlignment="1" applyProtection="1">
      <alignment horizontal="centerContinuous"/>
    </xf>
    <xf numFmtId="164" fontId="10" fillId="2" borderId="5" xfId="3" applyNumberFormat="1" applyFont="1" applyFill="1" applyBorder="1" applyAlignment="1" applyProtection="1">
      <alignment horizontal="centerContinuous"/>
    </xf>
    <xf numFmtId="164" fontId="14" fillId="0" borderId="2" xfId="3" applyNumberFormat="1" applyFont="1" applyBorder="1" applyAlignment="1" applyProtection="1">
      <alignment wrapText="1"/>
    </xf>
    <xf numFmtId="164" fontId="14" fillId="0" borderId="2" xfId="3" applyNumberFormat="1" applyFont="1" applyBorder="1" applyProtection="1"/>
    <xf numFmtId="164" fontId="14" fillId="0" borderId="6" xfId="3" applyNumberFormat="1" applyFont="1" applyBorder="1" applyProtection="1"/>
    <xf numFmtId="164" fontId="14" fillId="0" borderId="9" xfId="3" applyNumberFormat="1" applyFont="1" applyBorder="1" applyAlignment="1" applyProtection="1">
      <alignment vertical="top" wrapText="1"/>
    </xf>
    <xf numFmtId="164" fontId="14" fillId="0" borderId="9" xfId="3" applyNumberFormat="1" applyFont="1" applyBorder="1" applyAlignment="1" applyProtection="1">
      <alignment vertical="top"/>
    </xf>
    <xf numFmtId="166" fontId="10" fillId="2" borderId="16" xfId="0" applyNumberFormat="1" applyFont="1" applyFill="1" applyBorder="1" applyAlignment="1" applyProtection="1">
      <alignment horizontal="left" wrapText="1"/>
      <protection locked="0"/>
    </xf>
    <xf numFmtId="167" fontId="10" fillId="2" borderId="16" xfId="0" applyNumberFormat="1" applyFont="1" applyFill="1" applyBorder="1" applyAlignment="1" applyProtection="1">
      <alignment horizontal="left" wrapText="1"/>
      <protection locked="0"/>
    </xf>
    <xf numFmtId="164" fontId="2" fillId="2" borderId="10" xfId="3" applyNumberFormat="1" applyFont="1" applyFill="1" applyBorder="1" applyAlignment="1" applyProtection="1">
      <alignment wrapText="1"/>
    </xf>
    <xf numFmtId="164" fontId="10" fillId="2" borderId="11" xfId="0" applyNumberFormat="1" applyFont="1" applyFill="1" applyBorder="1" applyAlignment="1" applyProtection="1">
      <alignment horizontal="center" vertical="center" wrapText="1"/>
    </xf>
    <xf numFmtId="164" fontId="10" fillId="2" borderId="12" xfId="3" applyNumberFormat="1" applyFont="1" applyFill="1" applyBorder="1" applyAlignment="1" applyProtection="1">
      <alignment horizontal="centerContinuous" vertical="center"/>
    </xf>
    <xf numFmtId="164" fontId="16" fillId="2" borderId="5" xfId="3" applyNumberFormat="1" applyFont="1" applyFill="1" applyBorder="1" applyAlignment="1" applyProtection="1">
      <alignment horizontal="centerContinuous" vertical="center"/>
    </xf>
    <xf numFmtId="168" fontId="16" fillId="2" borderId="5" xfId="3" applyNumberFormat="1" applyFont="1" applyFill="1" applyBorder="1" applyAlignment="1" applyProtection="1">
      <alignment horizontal="right" vertical="center"/>
    </xf>
    <xf numFmtId="164" fontId="14" fillId="0" borderId="10" xfId="3" applyFont="1" applyBorder="1" applyAlignment="1" applyProtection="1">
      <alignment vertical="top"/>
    </xf>
    <xf numFmtId="164" fontId="2" fillId="2" borderId="16" xfId="0" applyNumberFormat="1" applyFont="1" applyFill="1" applyBorder="1" applyAlignment="1" applyProtection="1">
      <alignment horizontal="center" vertical="center" wrapText="1"/>
    </xf>
    <xf numFmtId="164" fontId="2" fillId="2" borderId="20" xfId="3" applyNumberFormat="1" applyFont="1" applyFill="1" applyBorder="1" applyAlignment="1" applyProtection="1">
      <alignment horizontal="center" vertical="center" wrapText="1"/>
    </xf>
    <xf numFmtId="164" fontId="2" fillId="2" borderId="2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7" xfId="0" applyBorder="1"/>
    <xf numFmtId="164" fontId="2" fillId="2" borderId="5" xfId="3" applyNumberFormat="1" applyFont="1" applyFill="1" applyBorder="1" applyAlignment="1" applyProtection="1">
      <alignment horizontal="center" vertical="center" wrapText="1"/>
    </xf>
    <xf numFmtId="164" fontId="2" fillId="2" borderId="22" xfId="3" applyNumberFormat="1" applyFont="1" applyFill="1" applyBorder="1" applyAlignment="1" applyProtection="1">
      <alignment horizontal="center" vertical="center" wrapText="1"/>
    </xf>
    <xf numFmtId="164" fontId="2" fillId="2" borderId="23" xfId="3" applyNumberFormat="1" applyFont="1" applyFill="1" applyBorder="1" applyAlignment="1" applyProtection="1">
      <alignment horizontal="center" vertical="center" wrapText="1"/>
    </xf>
    <xf numFmtId="164" fontId="2" fillId="2" borderId="24" xfId="3" applyNumberFormat="1" applyFont="1" applyFill="1" applyBorder="1" applyAlignment="1" applyProtection="1">
      <alignment horizontal="center" vertical="center" wrapText="1"/>
    </xf>
    <xf numFmtId="164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164" fontId="20" fillId="0" borderId="0" xfId="2" applyNumberFormat="1" applyFont="1" applyFill="1" applyBorder="1" applyAlignment="1" applyProtection="1">
      <alignment wrapText="1"/>
    </xf>
    <xf numFmtId="49" fontId="20" fillId="0" borderId="0" xfId="2" applyNumberFormat="1" applyFont="1" applyFill="1" applyBorder="1" applyProtection="1"/>
    <xf numFmtId="164" fontId="20" fillId="0" borderId="7" xfId="2" applyNumberFormat="1" applyFont="1" applyFill="1" applyBorder="1" applyProtection="1"/>
    <xf numFmtId="164" fontId="10" fillId="2" borderId="0" xfId="2" applyNumberFormat="1" applyFont="1" applyFill="1" applyBorder="1" applyAlignment="1" applyProtection="1">
      <alignment horizontal="left" wrapText="1"/>
    </xf>
    <xf numFmtId="164" fontId="10" fillId="2" borderId="0" xfId="2" applyFont="1" applyFill="1" applyBorder="1" applyAlignment="1" applyProtection="1">
      <alignment wrapText="1"/>
    </xf>
    <xf numFmtId="164" fontId="2" fillId="2" borderId="18" xfId="2" applyNumberFormat="1" applyFont="1" applyFill="1" applyBorder="1" applyAlignment="1" applyProtection="1">
      <alignment horizontal="center" vertical="center"/>
    </xf>
    <xf numFmtId="49" fontId="2" fillId="2" borderId="5" xfId="2" applyNumberFormat="1" applyFont="1" applyFill="1" applyBorder="1" applyAlignment="1" applyProtection="1">
      <alignment horizontal="center" vertical="center"/>
    </xf>
    <xf numFmtId="164" fontId="2" fillId="2" borderId="16" xfId="2" applyFont="1" applyFill="1" applyBorder="1" applyAlignment="1" applyProtection="1">
      <alignment horizontal="center" vertical="center"/>
    </xf>
    <xf numFmtId="164" fontId="2" fillId="2" borderId="8" xfId="2" applyNumberFormat="1" applyFont="1" applyFill="1" applyBorder="1" applyAlignment="1" applyProtection="1">
      <alignment horizontal="left" vertical="top" wrapText="1"/>
    </xf>
    <xf numFmtId="49" fontId="2" fillId="2" borderId="5" xfId="2" applyNumberFormat="1" applyFont="1" applyFill="1" applyBorder="1" applyAlignment="1" applyProtection="1">
      <alignment horizontal="center" vertical="top"/>
    </xf>
    <xf numFmtId="49" fontId="2" fillId="2" borderId="25" xfId="2" applyNumberFormat="1" applyFont="1" applyFill="1" applyBorder="1" applyAlignment="1" applyProtection="1">
      <alignment horizontal="center" vertical="top"/>
    </xf>
    <xf numFmtId="49" fontId="2" fillId="2" borderId="8" xfId="2" applyNumberFormat="1" applyFont="1" applyFill="1" applyBorder="1" applyAlignment="1" applyProtection="1">
      <alignment horizontal="left" vertical="top" wrapText="1"/>
    </xf>
    <xf numFmtId="164" fontId="2" fillId="2" borderId="22" xfId="2" quotePrefix="1" applyNumberFormat="1" applyFont="1" applyFill="1" applyBorder="1" applyAlignment="1" applyProtection="1">
      <alignment horizontal="center" vertical="top"/>
    </xf>
    <xf numFmtId="170" fontId="13" fillId="2" borderId="5" xfId="2" applyNumberFormat="1" applyFont="1" applyFill="1" applyBorder="1" applyAlignment="1" applyProtection="1">
      <alignment horizontal="right" vertical="center" indent="1"/>
    </xf>
    <xf numFmtId="168" fontId="2" fillId="0" borderId="5" xfId="2" applyNumberFormat="1" applyFont="1" applyFill="1" applyBorder="1" applyAlignment="1" applyProtection="1">
      <alignment horizontal="right" vertical="center" indent="1"/>
      <protection locked="0"/>
    </xf>
    <xf numFmtId="168" fontId="13" fillId="2" borderId="5" xfId="2" applyNumberFormat="1" applyFont="1" applyFill="1" applyBorder="1" applyAlignment="1" applyProtection="1">
      <alignment horizontal="right" vertical="center" wrapText="1" indent="1"/>
    </xf>
    <xf numFmtId="164" fontId="12" fillId="0" borderId="3" xfId="2" applyNumberFormat="1" applyFont="1" applyFill="1" applyBorder="1" applyAlignment="1" applyProtection="1">
      <alignment vertical="center"/>
    </xf>
    <xf numFmtId="168" fontId="2" fillId="2" borderId="5" xfId="2" applyNumberFormat="1" applyFont="1" applyFill="1" applyBorder="1" applyAlignment="1" applyProtection="1">
      <alignment horizontal="right" vertical="center" indent="1"/>
    </xf>
    <xf numFmtId="164" fontId="10" fillId="2" borderId="1" xfId="2" applyNumberFormat="1" applyFont="1" applyFill="1" applyBorder="1" applyAlignment="1" applyProtection="1">
      <alignment horizontal="left"/>
    </xf>
    <xf numFmtId="164" fontId="10" fillId="2" borderId="2" xfId="2" applyFont="1" applyFill="1" applyBorder="1" applyProtection="1"/>
    <xf numFmtId="164" fontId="10" fillId="2" borderId="3" xfId="2" applyFont="1" applyFill="1" applyBorder="1" applyAlignment="1" applyProtection="1">
      <alignment vertical="top"/>
    </xf>
    <xf numFmtId="164" fontId="10" fillId="2" borderId="3" xfId="2" applyNumberFormat="1" applyFont="1" applyFill="1" applyBorder="1" applyAlignment="1" applyProtection="1">
      <alignment horizontal="left" vertical="top"/>
    </xf>
    <xf numFmtId="164" fontId="11" fillId="0" borderId="3" xfId="2" applyFont="1" applyBorder="1" applyAlignment="1" applyProtection="1">
      <alignment vertical="top"/>
    </xf>
    <xf numFmtId="164" fontId="11" fillId="0" borderId="0" xfId="2" applyFont="1" applyBorder="1" applyAlignment="1" applyProtection="1">
      <alignment wrapText="1"/>
    </xf>
    <xf numFmtId="49" fontId="11" fillId="0" borderId="0" xfId="2" applyNumberFormat="1" applyFont="1" applyBorder="1" applyProtection="1"/>
    <xf numFmtId="164" fontId="11" fillId="0" borderId="7" xfId="2" applyFont="1" applyBorder="1" applyProtection="1"/>
    <xf numFmtId="164" fontId="2" fillId="2" borderId="8" xfId="2" quotePrefix="1" applyNumberFormat="1" applyFont="1" applyFill="1" applyBorder="1" applyAlignment="1" applyProtection="1">
      <alignment horizontal="left" vertical="top" wrapText="1"/>
    </xf>
    <xf numFmtId="165" fontId="10" fillId="2" borderId="16" xfId="2" applyNumberFormat="1" applyFont="1" applyFill="1" applyBorder="1" applyAlignment="1" applyProtection="1">
      <alignment horizontal="left"/>
    </xf>
    <xf numFmtId="166" fontId="10" fillId="2" borderId="27" xfId="2" applyNumberFormat="1" applyFont="1" applyFill="1" applyBorder="1" applyAlignment="1" applyProtection="1">
      <alignment horizontal="left"/>
    </xf>
    <xf numFmtId="166" fontId="10" fillId="2" borderId="28" xfId="2" applyNumberFormat="1" applyFont="1" applyFill="1" applyBorder="1" applyAlignment="1" applyProtection="1">
      <alignment horizontal="left"/>
    </xf>
    <xf numFmtId="165" fontId="10" fillId="2" borderId="28" xfId="2" applyNumberFormat="1" applyFont="1" applyFill="1" applyBorder="1" applyAlignment="1" applyProtection="1">
      <alignment horizontal="left"/>
    </xf>
    <xf numFmtId="167" fontId="10" fillId="2" borderId="28" xfId="2" applyNumberFormat="1" applyFont="1" applyFill="1" applyBorder="1" applyAlignment="1" applyProtection="1">
      <alignment horizontal="left"/>
    </xf>
    <xf numFmtId="49" fontId="10" fillId="2" borderId="6" xfId="2" applyNumberFormat="1" applyFont="1" applyFill="1" applyBorder="1" applyProtection="1"/>
    <xf numFmtId="49" fontId="10" fillId="2" borderId="7" xfId="2" applyNumberFormat="1" applyFont="1" applyFill="1" applyBorder="1" applyProtection="1"/>
    <xf numFmtId="49" fontId="10" fillId="2" borderId="7" xfId="2" applyNumberFormat="1" applyFont="1" applyFill="1" applyBorder="1" applyAlignment="1" applyProtection="1">
      <alignment horizontal="left"/>
    </xf>
    <xf numFmtId="164" fontId="10" fillId="2" borderId="8" xfId="2" applyNumberFormat="1" applyFont="1" applyFill="1" applyBorder="1" applyAlignment="1" applyProtection="1">
      <alignment horizontal="left" vertical="top"/>
    </xf>
    <xf numFmtId="164" fontId="10" fillId="2" borderId="9" xfId="2" applyFont="1" applyFill="1" applyBorder="1" applyAlignment="1" applyProtection="1">
      <alignment wrapText="1"/>
    </xf>
    <xf numFmtId="49" fontId="10" fillId="2" borderId="10" xfId="2" applyNumberFormat="1" applyFont="1" applyFill="1" applyBorder="1" applyAlignment="1" applyProtection="1">
      <alignment horizontal="left"/>
    </xf>
    <xf numFmtId="164" fontId="2" fillId="2" borderId="5" xfId="2" applyNumberFormat="1" applyFont="1" applyFill="1" applyBorder="1" applyAlignment="1" applyProtection="1">
      <alignment vertical="center"/>
    </xf>
    <xf numFmtId="168" fontId="13" fillId="2" borderId="5" xfId="2" applyNumberFormat="1" applyFont="1" applyFill="1" applyBorder="1" applyAlignment="1" applyProtection="1">
      <alignment horizontal="right" vertical="center" indent="1"/>
    </xf>
    <xf numFmtId="0" fontId="21" fillId="2" borderId="5" xfId="2" applyNumberFormat="1" applyFont="1" applyFill="1" applyBorder="1" applyAlignment="1" applyProtection="1">
      <alignment horizontal="center" vertical="top"/>
    </xf>
    <xf numFmtId="164" fontId="2" fillId="2" borderId="8" xfId="2" quotePrefix="1" applyNumberFormat="1" applyFont="1" applyFill="1" applyBorder="1" applyAlignment="1" applyProtection="1">
      <alignment horizontal="left" vertical="top" wrapText="1" indent="1"/>
    </xf>
    <xf numFmtId="164" fontId="13" fillId="2" borderId="22" xfId="2" quotePrefix="1" applyNumberFormat="1" applyFont="1" applyFill="1" applyBorder="1" applyAlignment="1" applyProtection="1">
      <alignment horizontal="center" vertical="top"/>
    </xf>
    <xf numFmtId="164" fontId="13" fillId="2" borderId="8" xfId="2" applyNumberFormat="1" applyFont="1" applyFill="1" applyBorder="1" applyAlignment="1" applyProtection="1">
      <alignment horizontal="left" vertical="top" wrapText="1"/>
    </xf>
    <xf numFmtId="49" fontId="13" fillId="2" borderId="5" xfId="2" applyNumberFormat="1" applyFont="1" applyFill="1" applyBorder="1" applyAlignment="1" applyProtection="1">
      <alignment horizontal="center" vertical="top"/>
    </xf>
    <xf numFmtId="164" fontId="2" fillId="2" borderId="16" xfId="2" applyFont="1" applyFill="1" applyBorder="1" applyAlignment="1" applyProtection="1">
      <alignment horizontal="center" vertical="center" wrapText="1"/>
    </xf>
    <xf numFmtId="164" fontId="2" fillId="2" borderId="29" xfId="3" applyNumberFormat="1" applyFont="1" applyFill="1" applyBorder="1" applyAlignment="1" applyProtection="1">
      <alignment wrapText="1"/>
    </xf>
    <xf numFmtId="0" fontId="0" fillId="0" borderId="2" xfId="0" applyBorder="1"/>
    <xf numFmtId="0" fontId="10" fillId="0" borderId="0" xfId="0" applyFont="1" applyBorder="1" applyAlignment="1" applyProtection="1">
      <alignment horizontal="left" indent="1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164" fontId="2" fillId="2" borderId="3" xfId="0" applyNumberFormat="1" applyFont="1" applyFill="1" applyBorder="1" applyAlignment="1" applyProtection="1">
      <alignment horizontal="left" indent="1"/>
    </xf>
    <xf numFmtId="164" fontId="9" fillId="2" borderId="3" xfId="0" applyNumberFormat="1" applyFont="1" applyFill="1" applyBorder="1" applyAlignment="1" applyProtection="1">
      <alignment horizontal="left" indent="1"/>
    </xf>
    <xf numFmtId="164" fontId="2" fillId="2" borderId="1" xfId="0" applyNumberFormat="1" applyFont="1" applyFill="1" applyBorder="1" applyAlignment="1" applyProtection="1">
      <alignment horizontal="left" indent="1"/>
    </xf>
    <xf numFmtId="164" fontId="5" fillId="2" borderId="3" xfId="0" applyNumberFormat="1" applyFont="1" applyFill="1" applyBorder="1" applyAlignment="1" applyProtection="1">
      <alignment horizontal="left" indent="1"/>
    </xf>
    <xf numFmtId="0" fontId="2" fillId="2" borderId="8" xfId="0" applyFont="1" applyFill="1" applyBorder="1" applyAlignment="1" applyProtection="1">
      <alignment horizontal="left" indent="1"/>
    </xf>
    <xf numFmtId="164" fontId="14" fillId="0" borderId="22" xfId="0" applyNumberFormat="1" applyFont="1" applyBorder="1" applyAlignment="1" applyProtection="1">
      <alignment horizontal="left" vertical="center" indent="1"/>
    </xf>
    <xf numFmtId="164" fontId="2" fillId="2" borderId="3" xfId="3" applyNumberFormat="1" applyFont="1" applyFill="1" applyBorder="1" applyAlignment="1" applyProtection="1">
      <alignment horizontal="left" indent="1"/>
    </xf>
    <xf numFmtId="164" fontId="9" fillId="2" borderId="3" xfId="3" applyNumberFormat="1" applyFont="1" applyFill="1" applyBorder="1" applyAlignment="1" applyProtection="1">
      <alignment horizontal="left" indent="1"/>
    </xf>
    <xf numFmtId="164" fontId="11" fillId="2" borderId="30" xfId="3" applyNumberFormat="1" applyFont="1" applyFill="1" applyBorder="1" applyAlignment="1" applyProtection="1">
      <alignment horizontal="left" indent="1"/>
    </xf>
    <xf numFmtId="164" fontId="2" fillId="2" borderId="31" xfId="3" applyNumberFormat="1" applyFont="1" applyFill="1" applyBorder="1" applyAlignment="1" applyProtection="1">
      <alignment horizontal="left" indent="1"/>
    </xf>
    <xf numFmtId="164" fontId="5" fillId="2" borderId="3" xfId="3" applyNumberFormat="1" applyFont="1" applyFill="1" applyBorder="1" applyAlignment="1" applyProtection="1">
      <alignment horizontal="left" indent="1"/>
    </xf>
    <xf numFmtId="164" fontId="2" fillId="2" borderId="3" xfId="3" applyFont="1" applyFill="1" applyBorder="1" applyAlignment="1" applyProtection="1">
      <alignment horizontal="left" indent="1"/>
    </xf>
    <xf numFmtId="164" fontId="5" fillId="2" borderId="8" xfId="3" applyNumberFormat="1" applyFont="1" applyFill="1" applyBorder="1" applyAlignment="1" applyProtection="1">
      <alignment horizontal="left" indent="1"/>
    </xf>
    <xf numFmtId="164" fontId="14" fillId="0" borderId="1" xfId="3" applyNumberFormat="1" applyFont="1" applyBorder="1" applyAlignment="1" applyProtection="1">
      <alignment horizontal="left" indent="1"/>
    </xf>
    <xf numFmtId="164" fontId="14" fillId="0" borderId="8" xfId="3" applyNumberFormat="1" applyFont="1" applyBorder="1" applyAlignment="1" applyProtection="1">
      <alignment horizontal="left" vertical="top" indent="1"/>
    </xf>
    <xf numFmtId="171" fontId="2" fillId="0" borderId="5" xfId="3" applyNumberFormat="1" applyFont="1" applyFill="1" applyBorder="1" applyAlignment="1" applyProtection="1">
      <alignment horizontal="left"/>
      <protection locked="0"/>
    </xf>
    <xf numFmtId="164" fontId="2" fillId="2" borderId="8" xfId="2" applyNumberFormat="1" applyFont="1" applyFill="1" applyBorder="1" applyAlignment="1" applyProtection="1">
      <alignment horizontal="left" vertical="center" wrapText="1"/>
    </xf>
    <xf numFmtId="164" fontId="2" fillId="2" borderId="8" xfId="2" quotePrefix="1" applyNumberFormat="1" applyFont="1" applyFill="1" applyBorder="1" applyAlignment="1" applyProtection="1">
      <alignment horizontal="left" vertical="center" wrapText="1"/>
    </xf>
    <xf numFmtId="49" fontId="10" fillId="0" borderId="16" xfId="0" applyNumberFormat="1" applyFont="1" applyFill="1" applyBorder="1" applyAlignment="1" applyProtection="1">
      <alignment horizontal="left" wrapText="1"/>
      <protection locked="0"/>
    </xf>
    <xf numFmtId="168" fontId="16" fillId="2" borderId="5" xfId="3" applyNumberFormat="1" applyFont="1" applyFill="1" applyBorder="1" applyAlignment="1" applyProtection="1">
      <alignment horizontal="right"/>
    </xf>
    <xf numFmtId="164" fontId="11" fillId="0" borderId="0" xfId="2" applyFont="1" applyBorder="1" applyProtection="1"/>
    <xf numFmtId="0" fontId="0" fillId="0" borderId="0" xfId="0" applyFill="1"/>
    <xf numFmtId="170" fontId="31" fillId="3" borderId="5" xfId="0" applyNumberFormat="1" applyFont="1" applyFill="1" applyBorder="1" applyAlignment="1" applyProtection="1">
      <alignment horizontal="center" vertical="center" wrapText="1"/>
    </xf>
    <xf numFmtId="164" fontId="31" fillId="3" borderId="3" xfId="2" applyFont="1" applyFill="1" applyBorder="1" applyAlignment="1" applyProtection="1">
      <alignment horizontal="center" vertical="center" wrapText="1"/>
    </xf>
    <xf numFmtId="164" fontId="9" fillId="0" borderId="0" xfId="2" applyFont="1" applyProtection="1"/>
    <xf numFmtId="164" fontId="11" fillId="3" borderId="3" xfId="2" applyNumberFormat="1" applyFont="1" applyFill="1" applyBorder="1" applyProtection="1"/>
    <xf numFmtId="164" fontId="11" fillId="0" borderId="0" xfId="2" applyFont="1" applyProtection="1"/>
    <xf numFmtId="169" fontId="9" fillId="0" borderId="0" xfId="2" applyNumberFormat="1" applyFont="1" applyFill="1" applyBorder="1" applyAlignment="1" applyProtection="1">
      <alignment horizontal="right" vertical="center"/>
    </xf>
    <xf numFmtId="0" fontId="32" fillId="0" borderId="0" xfId="0" applyFont="1" applyAlignment="1" applyProtection="1">
      <alignment horizontal="center"/>
    </xf>
    <xf numFmtId="164" fontId="7" fillId="0" borderId="0" xfId="3" quotePrefix="1" applyNumberFormat="1" applyFont="1" applyFill="1" applyBorder="1" applyAlignment="1" applyProtection="1"/>
    <xf numFmtId="164" fontId="33" fillId="0" borderId="3" xfId="2" applyFont="1" applyFill="1" applyBorder="1" applyAlignment="1" applyProtection="1">
      <alignment horizontal="right"/>
    </xf>
    <xf numFmtId="164" fontId="34" fillId="0" borderId="3" xfId="2" applyFont="1" applyFill="1" applyBorder="1" applyAlignment="1" applyProtection="1">
      <alignment horizontal="right"/>
    </xf>
    <xf numFmtId="164" fontId="34" fillId="4" borderId="3" xfId="2" applyFont="1" applyFill="1" applyBorder="1" applyAlignment="1" applyProtection="1">
      <alignment horizontal="right"/>
    </xf>
    <xf numFmtId="164" fontId="9" fillId="0" borderId="0" xfId="2" applyFont="1" applyAlignment="1" applyProtection="1">
      <alignment vertical="center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170" fontId="35" fillId="3" borderId="3" xfId="0" applyNumberFormat="1" applyFont="1" applyFill="1" applyBorder="1" applyAlignment="1" applyProtection="1">
      <alignment horizontal="center" vertical="center" wrapText="1"/>
    </xf>
    <xf numFmtId="0" fontId="1" fillId="0" borderId="18" xfId="0" applyFont="1" applyBorder="1"/>
    <xf numFmtId="49" fontId="10" fillId="2" borderId="12" xfId="0" applyNumberFormat="1" applyFont="1" applyFill="1" applyBorder="1" applyAlignment="1" applyProtection="1">
      <alignment horizontal="centerContinuous"/>
    </xf>
    <xf numFmtId="49" fontId="10" fillId="2" borderId="12" xfId="3" applyNumberFormat="1" applyFont="1" applyFill="1" applyBorder="1" applyAlignment="1" applyProtection="1">
      <alignment horizontal="centerContinuous"/>
    </xf>
    <xf numFmtId="164" fontId="19" fillId="5" borderId="3" xfId="0" applyNumberFormat="1" applyFont="1" applyFill="1" applyBorder="1" applyAlignment="1" applyProtection="1">
      <alignment horizontal="left" vertical="center" indent="1"/>
    </xf>
    <xf numFmtId="164" fontId="10" fillId="5" borderId="0" xfId="0" applyNumberFormat="1" applyFont="1" applyFill="1" applyBorder="1" applyAlignment="1" applyProtection="1">
      <alignment wrapText="1"/>
    </xf>
    <xf numFmtId="164" fontId="10" fillId="5" borderId="3" xfId="0" applyNumberFormat="1" applyFont="1" applyFill="1" applyBorder="1" applyAlignment="1" applyProtection="1">
      <alignment horizontal="left" indent="1"/>
    </xf>
    <xf numFmtId="0" fontId="10" fillId="5" borderId="3" xfId="0" applyFont="1" applyFill="1" applyBorder="1" applyAlignment="1" applyProtection="1">
      <alignment horizontal="left" indent="1"/>
    </xf>
    <xf numFmtId="164" fontId="10" fillId="5" borderId="0" xfId="0" applyNumberFormat="1" applyFont="1" applyFill="1" applyBorder="1" applyAlignment="1" applyProtection="1">
      <alignment horizontal="left" wrapText="1"/>
    </xf>
    <xf numFmtId="164" fontId="16" fillId="5" borderId="3" xfId="0" applyNumberFormat="1" applyFont="1" applyFill="1" applyBorder="1" applyAlignment="1" applyProtection="1">
      <alignment horizontal="left" indent="1"/>
    </xf>
    <xf numFmtId="164" fontId="10" fillId="5" borderId="0" xfId="0" applyNumberFormat="1" applyFont="1" applyFill="1" applyBorder="1" applyAlignment="1" applyProtection="1">
      <alignment horizontal="left"/>
    </xf>
    <xf numFmtId="164" fontId="10" fillId="5" borderId="0" xfId="0" applyNumberFormat="1" applyFont="1" applyFill="1" applyBorder="1" applyAlignment="1" applyProtection="1"/>
    <xf numFmtId="164" fontId="16" fillId="5" borderId="3" xfId="0" applyNumberFormat="1" applyFont="1" applyFill="1" applyBorder="1" applyAlignment="1" applyProtection="1">
      <alignment horizontal="left" vertical="center" indent="1"/>
    </xf>
    <xf numFmtId="164" fontId="16" fillId="5" borderId="8" xfId="0" applyNumberFormat="1" applyFont="1" applyFill="1" applyBorder="1" applyAlignment="1" applyProtection="1">
      <alignment horizontal="left" vertical="center" indent="1"/>
    </xf>
    <xf numFmtId="164" fontId="10" fillId="5" borderId="9" xfId="0" applyNumberFormat="1" applyFont="1" applyFill="1" applyBorder="1" applyAlignment="1" applyProtection="1">
      <alignment vertical="center" wrapText="1"/>
    </xf>
    <xf numFmtId="167" fontId="10" fillId="2" borderId="7" xfId="0" applyNumberFormat="1" applyFont="1" applyFill="1" applyBorder="1" applyAlignment="1" applyProtection="1">
      <alignment horizontal="left" wrapText="1"/>
      <protection locked="0"/>
    </xf>
    <xf numFmtId="49" fontId="10" fillId="2" borderId="33" xfId="0" applyNumberFormat="1" applyFont="1" applyFill="1" applyBorder="1" applyAlignment="1" applyProtection="1">
      <alignment horizontal="centerContinuous"/>
    </xf>
    <xf numFmtId="0" fontId="0" fillId="20" borderId="0" xfId="0" applyFill="1"/>
    <xf numFmtId="164" fontId="2" fillId="0" borderId="3" xfId="2" applyFont="1" applyFill="1" applyBorder="1" applyAlignment="1" applyProtection="1">
      <alignment horizontal="center" vertical="center" wrapText="1"/>
    </xf>
    <xf numFmtId="164" fontId="39" fillId="2" borderId="8" xfId="2" quotePrefix="1" applyNumberFormat="1" applyFont="1" applyFill="1" applyBorder="1" applyAlignment="1" applyProtection="1">
      <alignment horizontal="left" vertical="top" wrapText="1" indent="1"/>
    </xf>
    <xf numFmtId="0" fontId="3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10" fillId="2" borderId="1" xfId="2" applyNumberFormat="1" applyFont="1" applyFill="1" applyBorder="1" applyAlignment="1" applyProtection="1">
      <alignment horizontal="left"/>
      <protection locked="0"/>
    </xf>
    <xf numFmtId="164" fontId="10" fillId="2" borderId="2" xfId="2" applyFont="1" applyFill="1" applyBorder="1" applyProtection="1">
      <protection locked="0"/>
    </xf>
    <xf numFmtId="49" fontId="10" fillId="2" borderId="6" xfId="2" applyNumberFormat="1" applyFont="1" applyFill="1" applyBorder="1" applyProtection="1">
      <protection locked="0"/>
    </xf>
    <xf numFmtId="165" fontId="10" fillId="2" borderId="16" xfId="2" applyNumberFormat="1" applyFont="1" applyFill="1" applyBorder="1" applyAlignment="1" applyProtection="1">
      <alignment horizontal="left"/>
      <protection locked="0"/>
    </xf>
    <xf numFmtId="164" fontId="11" fillId="0" borderId="0" xfId="2" applyFont="1" applyProtection="1">
      <protection locked="0"/>
    </xf>
    <xf numFmtId="164" fontId="10" fillId="2" borderId="3" xfId="2" applyFont="1" applyFill="1" applyBorder="1" applyAlignment="1" applyProtection="1">
      <alignment vertical="top"/>
      <protection locked="0"/>
    </xf>
    <xf numFmtId="164" fontId="10" fillId="2" borderId="0" xfId="2" applyNumberFormat="1" applyFont="1" applyFill="1" applyBorder="1" applyAlignment="1" applyProtection="1">
      <alignment horizontal="left" wrapText="1"/>
      <protection locked="0"/>
    </xf>
    <xf numFmtId="49" fontId="10" fillId="2" borderId="7" xfId="2" applyNumberFormat="1" applyFont="1" applyFill="1" applyBorder="1" applyProtection="1">
      <protection locked="0"/>
    </xf>
    <xf numFmtId="166" fontId="10" fillId="2" borderId="27" xfId="2" applyNumberFormat="1" applyFont="1" applyFill="1" applyBorder="1" applyAlignment="1" applyProtection="1">
      <alignment horizontal="left"/>
      <protection locked="0"/>
    </xf>
    <xf numFmtId="164" fontId="10" fillId="2" borderId="3" xfId="2" applyNumberFormat="1" applyFont="1" applyFill="1" applyBorder="1" applyAlignment="1" applyProtection="1">
      <alignment horizontal="left" vertical="top"/>
      <protection locked="0"/>
    </xf>
    <xf numFmtId="164" fontId="10" fillId="2" borderId="0" xfId="2" applyFont="1" applyFill="1" applyBorder="1" applyAlignment="1" applyProtection="1">
      <alignment wrapText="1"/>
      <protection locked="0"/>
    </xf>
    <xf numFmtId="49" fontId="10" fillId="2" borderId="7" xfId="2" applyNumberFormat="1" applyFont="1" applyFill="1" applyBorder="1" applyAlignment="1" applyProtection="1">
      <alignment horizontal="left"/>
      <protection locked="0"/>
    </xf>
    <xf numFmtId="166" fontId="10" fillId="2" borderId="28" xfId="2" applyNumberFormat="1" applyFont="1" applyFill="1" applyBorder="1" applyAlignment="1" applyProtection="1">
      <alignment horizontal="left"/>
      <protection locked="0"/>
    </xf>
    <xf numFmtId="165" fontId="10" fillId="2" borderId="28" xfId="2" applyNumberFormat="1" applyFont="1" applyFill="1" applyBorder="1" applyAlignment="1" applyProtection="1">
      <alignment horizontal="left"/>
      <protection locked="0"/>
    </xf>
    <xf numFmtId="164" fontId="7" fillId="0" borderId="0" xfId="3" quotePrefix="1" applyNumberFormat="1" applyFont="1" applyFill="1" applyBorder="1" applyAlignment="1" applyProtection="1">
      <protection locked="0"/>
    </xf>
    <xf numFmtId="164" fontId="10" fillId="2" borderId="8" xfId="2" applyNumberFormat="1" applyFont="1" applyFill="1" applyBorder="1" applyAlignment="1" applyProtection="1">
      <alignment horizontal="left" vertical="top"/>
      <protection locked="0"/>
    </xf>
    <xf numFmtId="164" fontId="10" fillId="2" borderId="9" xfId="2" applyFont="1" applyFill="1" applyBorder="1" applyAlignment="1" applyProtection="1">
      <alignment wrapText="1"/>
      <protection locked="0"/>
    </xf>
    <xf numFmtId="49" fontId="10" fillId="2" borderId="10" xfId="2" applyNumberFormat="1" applyFont="1" applyFill="1" applyBorder="1" applyAlignment="1" applyProtection="1">
      <alignment horizontal="left"/>
      <protection locked="0"/>
    </xf>
    <xf numFmtId="167" fontId="10" fillId="2" borderId="28" xfId="2" applyNumberFormat="1" applyFont="1" applyFill="1" applyBorder="1" applyAlignment="1" applyProtection="1">
      <alignment horizontal="left"/>
      <protection locked="0"/>
    </xf>
    <xf numFmtId="164" fontId="12" fillId="0" borderId="3" xfId="2" applyNumberFormat="1" applyFont="1" applyFill="1" applyBorder="1" applyAlignment="1" applyProtection="1">
      <alignment vertical="center"/>
      <protection locked="0"/>
    </xf>
    <xf numFmtId="164" fontId="20" fillId="0" borderId="0" xfId="2" applyNumberFormat="1" applyFont="1" applyFill="1" applyBorder="1" applyAlignment="1" applyProtection="1">
      <alignment wrapText="1"/>
      <protection locked="0"/>
    </xf>
    <xf numFmtId="49" fontId="20" fillId="0" borderId="0" xfId="2" applyNumberFormat="1" applyFont="1" applyFill="1" applyBorder="1" applyProtection="1">
      <protection locked="0"/>
    </xf>
    <xf numFmtId="164" fontId="20" fillId="0" borderId="7" xfId="2" applyNumberFormat="1" applyFont="1" applyFill="1" applyBorder="1" applyProtection="1">
      <protection locked="0"/>
    </xf>
    <xf numFmtId="164" fontId="2" fillId="2" borderId="5" xfId="2" applyNumberFormat="1" applyFont="1" applyFill="1" applyBorder="1" applyAlignment="1" applyProtection="1">
      <alignment vertical="center"/>
      <protection locked="0"/>
    </xf>
    <xf numFmtId="164" fontId="2" fillId="2" borderId="18" xfId="2" applyNumberFormat="1" applyFont="1" applyFill="1" applyBorder="1" applyAlignment="1" applyProtection="1">
      <alignment horizontal="center" vertical="center"/>
      <protection locked="0"/>
    </xf>
    <xf numFmtId="49" fontId="2" fillId="2" borderId="5" xfId="2" applyNumberFormat="1" applyFont="1" applyFill="1" applyBorder="1" applyAlignment="1" applyProtection="1">
      <alignment horizontal="center" vertical="center"/>
      <protection locked="0"/>
    </xf>
    <xf numFmtId="164" fontId="2" fillId="2" borderId="16" xfId="2" applyFont="1" applyFill="1" applyBorder="1" applyAlignment="1" applyProtection="1">
      <alignment horizontal="center" vertical="center"/>
      <protection locked="0"/>
    </xf>
    <xf numFmtId="170" fontId="31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2" xfId="2" applyNumberFormat="1" applyFont="1" applyFill="1" applyBorder="1" applyAlignment="1" applyProtection="1">
      <alignment horizontal="center" vertical="center"/>
      <protection locked="0"/>
    </xf>
    <xf numFmtId="49" fontId="13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21" fillId="2" borderId="5" xfId="2" applyNumberFormat="1" applyFont="1" applyFill="1" applyBorder="1" applyAlignment="1" applyProtection="1">
      <alignment horizontal="center" vertical="center"/>
      <protection locked="0"/>
    </xf>
    <xf numFmtId="164" fontId="2" fillId="2" borderId="22" xfId="2" quotePrefix="1" applyNumberFormat="1" applyFont="1" applyFill="1" applyBorder="1" applyAlignment="1" applyProtection="1">
      <alignment horizontal="center" vertical="top"/>
      <protection locked="0"/>
    </xf>
    <xf numFmtId="164" fontId="2" fillId="2" borderId="8" xfId="2" applyNumberFormat="1" applyFont="1" applyFill="1" applyBorder="1" applyAlignment="1" applyProtection="1">
      <alignment horizontal="left" vertical="top" wrapText="1"/>
      <protection locked="0"/>
    </xf>
    <xf numFmtId="49" fontId="2" fillId="2" borderId="5" xfId="2" applyNumberFormat="1" applyFont="1" applyFill="1" applyBorder="1" applyAlignment="1" applyProtection="1">
      <alignment horizontal="center" vertical="top"/>
      <protection locked="0"/>
    </xf>
    <xf numFmtId="168" fontId="2" fillId="2" borderId="5" xfId="2" applyNumberFormat="1" applyFont="1" applyFill="1" applyBorder="1" applyAlignment="1" applyProtection="1">
      <alignment horizontal="right" vertical="center" indent="1"/>
      <protection locked="0"/>
    </xf>
    <xf numFmtId="164" fontId="2" fillId="0" borderId="3" xfId="2" applyFont="1" applyFill="1" applyBorder="1" applyAlignment="1" applyProtection="1">
      <alignment horizontal="center" vertical="center" wrapText="1"/>
      <protection locked="0"/>
    </xf>
    <xf numFmtId="49" fontId="2" fillId="2" borderId="25" xfId="2" applyNumberFormat="1" applyFont="1" applyFill="1" applyBorder="1" applyAlignment="1" applyProtection="1">
      <alignment horizontal="center" vertical="top"/>
      <protection locked="0"/>
    </xf>
    <xf numFmtId="49" fontId="2" fillId="2" borderId="8" xfId="2" applyNumberFormat="1" applyFont="1" applyFill="1" applyBorder="1" applyAlignment="1" applyProtection="1">
      <alignment horizontal="left" vertical="top" wrapText="1"/>
      <protection locked="0"/>
    </xf>
    <xf numFmtId="164" fontId="31" fillId="3" borderId="3" xfId="2" applyFont="1" applyFill="1" applyBorder="1" applyAlignment="1" applyProtection="1">
      <alignment horizontal="center" vertical="center" wrapText="1"/>
      <protection locked="0"/>
    </xf>
    <xf numFmtId="49" fontId="2" fillId="2" borderId="8" xfId="2" quotePrefix="1" applyNumberFormat="1" applyFont="1" applyFill="1" applyBorder="1" applyAlignment="1" applyProtection="1">
      <alignment horizontal="left" vertical="top" wrapText="1"/>
      <protection locked="0"/>
    </xf>
    <xf numFmtId="164" fontId="34" fillId="0" borderId="25" xfId="2" applyFont="1" applyFill="1" applyBorder="1" applyAlignment="1" applyProtection="1">
      <alignment horizontal="right"/>
      <protection locked="0"/>
    </xf>
    <xf numFmtId="170" fontId="2" fillId="2" borderId="5" xfId="2" applyNumberFormat="1" applyFont="1" applyFill="1" applyBorder="1" applyAlignment="1" applyProtection="1">
      <alignment horizontal="right" vertical="center" indent="1"/>
      <protection locked="0"/>
    </xf>
    <xf numFmtId="49" fontId="5" fillId="2" borderId="8" xfId="2" applyNumberFormat="1" applyFont="1" applyFill="1" applyBorder="1" applyAlignment="1" applyProtection="1">
      <alignment horizontal="left" vertical="center" wrapText="1"/>
      <protection locked="0"/>
    </xf>
    <xf numFmtId="164" fontId="33" fillId="0" borderId="25" xfId="2" applyFont="1" applyFill="1" applyBorder="1" applyAlignment="1" applyProtection="1">
      <alignment horizontal="right"/>
      <protection locked="0"/>
    </xf>
    <xf numFmtId="164" fontId="2" fillId="2" borderId="26" xfId="2" applyNumberFormat="1" applyFont="1" applyFill="1" applyBorder="1" applyAlignment="1" applyProtection="1">
      <alignment horizontal="left" vertical="top" wrapText="1"/>
      <protection locked="0"/>
    </xf>
    <xf numFmtId="164" fontId="11" fillId="0" borderId="3" xfId="2" applyFont="1" applyBorder="1" applyAlignment="1" applyProtection="1">
      <alignment vertical="top"/>
      <protection locked="0"/>
    </xf>
    <xf numFmtId="164" fontId="11" fillId="0" borderId="0" xfId="2" applyFont="1" applyBorder="1" applyAlignment="1" applyProtection="1">
      <alignment wrapText="1"/>
      <protection locked="0"/>
    </xf>
    <xf numFmtId="49" fontId="11" fillId="0" borderId="0" xfId="2" applyNumberFormat="1" applyFont="1" applyBorder="1" applyProtection="1">
      <protection locked="0"/>
    </xf>
    <xf numFmtId="164" fontId="11" fillId="0" borderId="7" xfId="2" applyFont="1" applyBorder="1" applyProtection="1">
      <protection locked="0"/>
    </xf>
    <xf numFmtId="164" fontId="40" fillId="5" borderId="0" xfId="0" applyNumberFormat="1" applyFont="1" applyFill="1" applyBorder="1" applyAlignment="1" applyProtection="1">
      <alignment wrapText="1"/>
    </xf>
    <xf numFmtId="164" fontId="40" fillId="2" borderId="12" xfId="0" quotePrefix="1" applyNumberFormat="1" applyFont="1" applyFill="1" applyBorder="1" applyAlignment="1" applyProtection="1">
      <alignment horizontal="centerContinuous"/>
    </xf>
    <xf numFmtId="164" fontId="41" fillId="5" borderId="3" xfId="0" applyNumberFormat="1" applyFont="1" applyFill="1" applyBorder="1" applyAlignment="1" applyProtection="1">
      <alignment horizontal="left" vertical="center" indent="1"/>
    </xf>
    <xf numFmtId="164" fontId="40" fillId="5" borderId="0" xfId="0" applyNumberFormat="1" applyFont="1" applyFill="1" applyBorder="1" applyAlignment="1" applyProtection="1">
      <alignment horizontal="left" vertical="center" wrapText="1"/>
    </xf>
    <xf numFmtId="164" fontId="40" fillId="5" borderId="0" xfId="0" applyNumberFormat="1" applyFont="1" applyFill="1" applyBorder="1" applyAlignment="1" applyProtection="1">
      <alignment horizontal="left" wrapText="1"/>
    </xf>
    <xf numFmtId="49" fontId="40" fillId="2" borderId="33" xfId="0" quotePrefix="1" applyNumberFormat="1" applyFont="1" applyFill="1" applyBorder="1" applyAlignment="1" applyProtection="1">
      <alignment horizontal="centerContinuous"/>
    </xf>
    <xf numFmtId="0" fontId="0" fillId="0" borderId="0" xfId="0" quotePrefix="1"/>
    <xf numFmtId="164" fontId="10" fillId="2" borderId="34" xfId="0" applyNumberFormat="1" applyFont="1" applyFill="1" applyBorder="1" applyProtection="1"/>
    <xf numFmtId="0" fontId="0" fillId="0" borderId="1" xfId="0" applyBorder="1" applyAlignment="1" applyProtection="1">
      <alignment horizontal="left" vertical="top" wrapText="1" shrinkToFit="1"/>
      <protection locked="0"/>
    </xf>
    <xf numFmtId="0" fontId="0" fillId="0" borderId="2" xfId="0" applyBorder="1" applyAlignment="1" applyProtection="1">
      <alignment horizontal="left" vertical="top" wrapText="1" shrinkToFit="1"/>
      <protection locked="0"/>
    </xf>
    <xf numFmtId="0" fontId="0" fillId="0" borderId="6" xfId="0" applyBorder="1" applyAlignment="1" applyProtection="1">
      <alignment horizontal="left" vertical="top" wrapText="1" shrinkToFit="1"/>
      <protection locked="0"/>
    </xf>
    <xf numFmtId="0" fontId="0" fillId="0" borderId="3" xfId="0" applyBorder="1" applyAlignment="1" applyProtection="1">
      <alignment horizontal="left" vertical="top" wrapText="1" shrinkToFit="1"/>
      <protection locked="0"/>
    </xf>
    <xf numFmtId="0" fontId="0" fillId="0" borderId="0" xfId="0" applyBorder="1" applyAlignment="1" applyProtection="1">
      <alignment horizontal="left" vertical="top" wrapText="1" shrinkToFit="1"/>
      <protection locked="0"/>
    </xf>
    <xf numFmtId="0" fontId="0" fillId="0" borderId="7" xfId="0" applyBorder="1" applyAlignment="1" applyProtection="1">
      <alignment horizontal="left" vertical="top" wrapText="1" shrinkToFit="1"/>
      <protection locked="0"/>
    </xf>
    <xf numFmtId="0" fontId="0" fillId="0" borderId="8" xfId="0" applyBorder="1" applyAlignment="1" applyProtection="1">
      <alignment horizontal="left" vertical="top" wrapText="1" shrinkToFit="1"/>
      <protection locked="0"/>
    </xf>
    <xf numFmtId="0" fontId="0" fillId="0" borderId="9" xfId="0" applyBorder="1" applyAlignment="1" applyProtection="1">
      <alignment horizontal="left" vertical="top" wrapText="1" shrinkToFit="1"/>
      <protection locked="0"/>
    </xf>
    <xf numFmtId="0" fontId="0" fillId="0" borderId="10" xfId="0" applyBorder="1" applyAlignment="1" applyProtection="1">
      <alignment horizontal="left" vertical="top" wrapText="1" shrinkToFit="1"/>
      <protection locked="0"/>
    </xf>
    <xf numFmtId="0" fontId="8" fillId="0" borderId="22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165" fontId="2" fillId="0" borderId="15" xfId="0" applyNumberFormat="1" applyFont="1" applyFill="1" applyBorder="1" applyAlignment="1" applyProtection="1">
      <alignment vertical="top" wrapText="1"/>
      <protection locked="0"/>
    </xf>
    <xf numFmtId="165" fontId="2" fillId="0" borderId="25" xfId="0" applyNumberFormat="1" applyFont="1" applyFill="1" applyBorder="1" applyAlignment="1" applyProtection="1">
      <alignment vertical="top" wrapText="1"/>
      <protection locked="0"/>
    </xf>
    <xf numFmtId="165" fontId="2" fillId="0" borderId="26" xfId="0" applyNumberFormat="1" applyFont="1" applyFill="1" applyBorder="1" applyAlignment="1" applyProtection="1">
      <alignment vertical="top" wrapText="1"/>
      <protection locked="0"/>
    </xf>
    <xf numFmtId="164" fontId="2" fillId="2" borderId="7" xfId="0" applyNumberFormat="1" applyFont="1" applyFill="1" applyBorder="1" applyAlignment="1" applyProtection="1">
      <alignment horizontal="left" wrapText="1"/>
      <protection hidden="1"/>
    </xf>
    <xf numFmtId="165" fontId="2" fillId="0" borderId="22" xfId="0" applyNumberFormat="1" applyFont="1" applyFill="1" applyBorder="1" applyAlignment="1" applyProtection="1">
      <alignment horizontal="left"/>
      <protection locked="0"/>
    </xf>
    <xf numFmtId="165" fontId="2" fillId="0" borderId="16" xfId="0" applyNumberFormat="1" applyFont="1" applyFill="1" applyBorder="1" applyAlignment="1" applyProtection="1">
      <alignment horizontal="left"/>
      <protection locked="0"/>
    </xf>
    <xf numFmtId="165" fontId="22" fillId="0" borderId="22" xfId="1" applyNumberFormat="1" applyFill="1" applyBorder="1" applyAlignment="1" applyProtection="1">
      <alignment horizontal="left"/>
      <protection locked="0"/>
    </xf>
    <xf numFmtId="165" fontId="22" fillId="0" borderId="16" xfId="1" applyNumberFormat="1" applyFill="1" applyBorder="1" applyAlignment="1" applyProtection="1">
      <alignment horizontal="left"/>
      <protection locked="0"/>
    </xf>
    <xf numFmtId="0" fontId="38" fillId="0" borderId="22" xfId="0" quotePrefix="1" applyFont="1" applyFill="1" applyBorder="1" applyAlignment="1">
      <alignment horizontal="center" vertical="center" wrapText="1"/>
    </xf>
    <xf numFmtId="0" fontId="38" fillId="0" borderId="18" xfId="0" quotePrefix="1" applyFont="1" applyFill="1" applyBorder="1" applyAlignment="1">
      <alignment horizontal="center" vertical="center" wrapText="1"/>
    </xf>
    <xf numFmtId="0" fontId="38" fillId="0" borderId="16" xfId="0" quotePrefix="1" applyFont="1" applyFill="1" applyBorder="1" applyAlignment="1">
      <alignment horizontal="center" vertical="center" wrapText="1"/>
    </xf>
    <xf numFmtId="170" fontId="31" fillId="3" borderId="3" xfId="0" applyNumberFormat="1" applyFont="1" applyFill="1" applyBorder="1" applyAlignment="1" applyProtection="1">
      <alignment horizontal="center" vertical="center" wrapText="1"/>
    </xf>
    <xf numFmtId="170" fontId="31" fillId="3" borderId="8" xfId="0" applyNumberFormat="1" applyFont="1" applyFill="1" applyBorder="1" applyAlignment="1" applyProtection="1">
      <alignment horizontal="center" vertical="center" wrapText="1"/>
    </xf>
    <xf numFmtId="164" fontId="2" fillId="2" borderId="15" xfId="0" applyNumberFormat="1" applyFont="1" applyFill="1" applyBorder="1" applyAlignment="1" applyProtection="1">
      <alignment horizontal="center" vertical="center" wrapText="1"/>
    </xf>
    <xf numFmtId="164" fontId="2" fillId="2" borderId="25" xfId="0" applyNumberFormat="1" applyFont="1" applyFill="1" applyBorder="1" applyAlignment="1" applyProtection="1">
      <alignment horizontal="center" vertical="center" wrapText="1"/>
    </xf>
    <xf numFmtId="164" fontId="2" fillId="2" borderId="26" xfId="0" applyNumberFormat="1" applyFont="1" applyFill="1" applyBorder="1" applyAlignment="1" applyProtection="1">
      <alignment horizontal="center" vertical="center" wrapText="1"/>
    </xf>
    <xf numFmtId="0" fontId="8" fillId="0" borderId="22" xfId="0" applyFont="1" applyFill="1" applyBorder="1" applyAlignment="1" applyProtection="1">
      <alignment horizontal="center" wrapText="1"/>
    </xf>
    <xf numFmtId="0" fontId="8" fillId="0" borderId="18" xfId="0" applyFont="1" applyFill="1" applyBorder="1" applyAlignment="1" applyProtection="1">
      <alignment horizontal="center" wrapText="1"/>
    </xf>
    <xf numFmtId="0" fontId="8" fillId="0" borderId="16" xfId="0" applyFont="1" applyFill="1" applyBorder="1" applyAlignment="1" applyProtection="1">
      <alignment horizontal="center" wrapText="1"/>
    </xf>
    <xf numFmtId="164" fontId="19" fillId="5" borderId="3" xfId="0" applyNumberFormat="1" applyFont="1" applyFill="1" applyBorder="1" applyAlignment="1" applyProtection="1">
      <alignment horizontal="left" vertical="center" wrapText="1" indent="1"/>
    </xf>
    <xf numFmtId="164" fontId="19" fillId="5" borderId="4" xfId="0" applyNumberFormat="1" applyFont="1" applyFill="1" applyBorder="1" applyAlignment="1" applyProtection="1">
      <alignment horizontal="left" vertical="center" wrapText="1" indent="1"/>
    </xf>
    <xf numFmtId="0" fontId="10" fillId="2" borderId="1" xfId="0" applyNumberFormat="1" applyFont="1" applyFill="1" applyBorder="1" applyAlignment="1" applyProtection="1">
      <alignment horizontal="left" vertical="top" wrapText="1"/>
    </xf>
    <xf numFmtId="0" fontId="10" fillId="2" borderId="6" xfId="0" applyNumberFormat="1" applyFont="1" applyFill="1" applyBorder="1" applyAlignment="1" applyProtection="1">
      <alignment horizontal="left" vertical="top" wrapText="1"/>
    </xf>
    <xf numFmtId="0" fontId="10" fillId="2" borderId="8" xfId="0" applyNumberFormat="1" applyFont="1" applyFill="1" applyBorder="1" applyAlignment="1" applyProtection="1">
      <alignment horizontal="left" vertical="top" wrapText="1"/>
    </xf>
    <xf numFmtId="0" fontId="10" fillId="2" borderId="10" xfId="0" applyNumberFormat="1" applyFont="1" applyFill="1" applyBorder="1" applyAlignment="1" applyProtection="1">
      <alignment horizontal="left" vertical="top" wrapText="1"/>
    </xf>
    <xf numFmtId="164" fontId="2" fillId="2" borderId="18" xfId="0" applyNumberFormat="1" applyFont="1" applyFill="1" applyBorder="1" applyAlignment="1" applyProtection="1">
      <alignment horizontal="center"/>
    </xf>
    <xf numFmtId="164" fontId="2" fillId="2" borderId="16" xfId="0" applyNumberFormat="1" applyFont="1" applyFill="1" applyBorder="1" applyAlignment="1" applyProtection="1">
      <alignment horizontal="center"/>
    </xf>
    <xf numFmtId="164" fontId="2" fillId="2" borderId="22" xfId="0" applyNumberFormat="1" applyFont="1" applyFill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 wrapText="1"/>
      <protection locked="0"/>
    </xf>
    <xf numFmtId="0" fontId="8" fillId="0" borderId="18" xfId="0" applyFont="1" applyFill="1" applyBorder="1" applyAlignment="1" applyProtection="1">
      <alignment horizontal="center" wrapText="1"/>
      <protection locked="0"/>
    </xf>
    <xf numFmtId="0" fontId="8" fillId="0" borderId="16" xfId="0" applyFont="1" applyFill="1" applyBorder="1" applyAlignment="1" applyProtection="1">
      <alignment horizontal="center" wrapText="1"/>
      <protection locked="0"/>
    </xf>
    <xf numFmtId="164" fontId="12" fillId="0" borderId="22" xfId="2" applyNumberFormat="1" applyFont="1" applyFill="1" applyBorder="1" applyAlignment="1" applyProtection="1">
      <alignment vertical="center" wrapText="1"/>
      <protection locked="0"/>
    </xf>
    <xf numFmtId="164" fontId="12" fillId="0" borderId="18" xfId="2" applyNumberFormat="1" applyFont="1" applyFill="1" applyBorder="1" applyAlignment="1" applyProtection="1">
      <alignment vertical="center" wrapText="1"/>
      <protection locked="0"/>
    </xf>
    <xf numFmtId="164" fontId="2" fillId="2" borderId="15" xfId="3" applyNumberFormat="1" applyFont="1" applyFill="1" applyBorder="1" applyAlignment="1" applyProtection="1">
      <alignment horizontal="center" vertical="center" wrapText="1"/>
    </xf>
    <xf numFmtId="164" fontId="2" fillId="2" borderId="25" xfId="3" applyNumberFormat="1" applyFont="1" applyFill="1" applyBorder="1" applyAlignment="1" applyProtection="1">
      <alignment horizontal="center" vertical="center" wrapText="1"/>
    </xf>
    <xf numFmtId="164" fontId="2" fillId="2" borderId="26" xfId="3" applyNumberFormat="1" applyFont="1" applyFill="1" applyBorder="1" applyAlignment="1" applyProtection="1">
      <alignment horizontal="center" vertical="center" wrapText="1"/>
    </xf>
    <xf numFmtId="164" fontId="2" fillId="2" borderId="1" xfId="3" applyNumberFormat="1" applyFont="1" applyFill="1" applyBorder="1" applyAlignment="1" applyProtection="1">
      <alignment horizontal="center" vertical="center" wrapText="1"/>
    </xf>
    <xf numFmtId="164" fontId="2" fillId="2" borderId="3" xfId="3" applyNumberFormat="1" applyFont="1" applyFill="1" applyBorder="1" applyAlignment="1" applyProtection="1">
      <alignment horizontal="center" vertical="center" wrapText="1"/>
    </xf>
    <xf numFmtId="164" fontId="2" fillId="2" borderId="8" xfId="3" applyNumberFormat="1" applyFont="1" applyFill="1" applyBorder="1" applyAlignment="1" applyProtection="1">
      <alignment horizontal="center" vertical="center" wrapText="1"/>
    </xf>
    <xf numFmtId="164" fontId="2" fillId="2" borderId="32" xfId="0" applyNumberFormat="1" applyFont="1" applyFill="1" applyBorder="1" applyAlignment="1" applyProtection="1">
      <alignment horizontal="center" vertical="center" wrapText="1"/>
    </xf>
    <xf numFmtId="164" fontId="2" fillId="2" borderId="22" xfId="3" applyNumberFormat="1" applyFont="1" applyFill="1" applyBorder="1" applyAlignment="1" applyProtection="1">
      <alignment horizontal="center"/>
    </xf>
    <xf numFmtId="164" fontId="2" fillId="2" borderId="18" xfId="3" applyNumberFormat="1" applyFont="1" applyFill="1" applyBorder="1" applyAlignment="1" applyProtection="1">
      <alignment horizontal="center"/>
    </xf>
    <xf numFmtId="164" fontId="2" fillId="2" borderId="16" xfId="3" applyNumberFormat="1" applyFont="1" applyFill="1" applyBorder="1" applyAlignment="1" applyProtection="1">
      <alignment horizontal="center"/>
    </xf>
    <xf numFmtId="164" fontId="2" fillId="2" borderId="6" xfId="3" applyNumberFormat="1" applyFont="1" applyFill="1" applyBorder="1" applyAlignment="1" applyProtection="1">
      <alignment horizontal="center" vertical="center" wrapText="1"/>
    </xf>
    <xf numFmtId="164" fontId="2" fillId="2" borderId="10" xfId="3" applyNumberFormat="1" applyFont="1" applyFill="1" applyBorder="1" applyAlignment="1" applyProtection="1">
      <alignment horizontal="center" vertical="center" wrapText="1"/>
    </xf>
    <xf numFmtId="164" fontId="12" fillId="0" borderId="22" xfId="2" applyNumberFormat="1" applyFont="1" applyFill="1" applyBorder="1" applyAlignment="1" applyProtection="1">
      <alignment horizontal="left" vertical="center" wrapText="1"/>
    </xf>
    <xf numFmtId="164" fontId="12" fillId="0" borderId="18" xfId="2" applyNumberFormat="1" applyFont="1" applyFill="1" applyBorder="1" applyAlignment="1" applyProtection="1">
      <alignment horizontal="left" vertical="center" wrapText="1"/>
    </xf>
    <xf numFmtId="164" fontId="12" fillId="0" borderId="8" xfId="2" applyNumberFormat="1" applyFont="1" applyFill="1" applyBorder="1" applyAlignment="1" applyProtection="1">
      <alignment horizontal="left" vertical="center" wrapText="1"/>
    </xf>
    <xf numFmtId="164" fontId="12" fillId="0" borderId="9" xfId="2" applyNumberFormat="1" applyFont="1" applyFill="1" applyBorder="1" applyAlignment="1" applyProtection="1">
      <alignment horizontal="left" vertical="center" wrapText="1"/>
    </xf>
    <xf numFmtId="164" fontId="12" fillId="0" borderId="10" xfId="2" applyNumberFormat="1" applyFont="1" applyFill="1" applyBorder="1" applyAlignment="1" applyProtection="1">
      <alignment horizontal="left" vertical="center" wrapText="1"/>
    </xf>
    <xf numFmtId="0" fontId="31" fillId="3" borderId="2" xfId="0" applyFont="1" applyFill="1" applyBorder="1" applyAlignment="1" applyProtection="1">
      <alignment horizontal="right" wrapText="1"/>
    </xf>
    <xf numFmtId="0" fontId="31" fillId="3" borderId="6" xfId="0" applyFont="1" applyFill="1" applyBorder="1" applyAlignment="1" applyProtection="1">
      <alignment horizontal="right" wrapText="1"/>
    </xf>
  </cellXfs>
  <cellStyles count="22">
    <cellStyle name="20% - Akzent1" xfId="4" xr:uid="{00000000-0005-0000-0000-000000000000}"/>
    <cellStyle name="20% - Akzent2" xfId="5" xr:uid="{00000000-0005-0000-0000-000001000000}"/>
    <cellStyle name="20% - Akzent3" xfId="6" xr:uid="{00000000-0005-0000-0000-000002000000}"/>
    <cellStyle name="20% - Akzent4" xfId="7" xr:uid="{00000000-0005-0000-0000-000003000000}"/>
    <cellStyle name="20% - Akzent5" xfId="8" xr:uid="{00000000-0005-0000-0000-000004000000}"/>
    <cellStyle name="20% - Akzent6" xfId="9" xr:uid="{00000000-0005-0000-0000-000005000000}"/>
    <cellStyle name="40% - Akzent1" xfId="10" xr:uid="{00000000-0005-0000-0000-000006000000}"/>
    <cellStyle name="40% - Akzent2" xfId="11" xr:uid="{00000000-0005-0000-0000-000007000000}"/>
    <cellStyle name="40% - Akzent3" xfId="12" xr:uid="{00000000-0005-0000-0000-000008000000}"/>
    <cellStyle name="40% - Akzent4" xfId="13" xr:uid="{00000000-0005-0000-0000-000009000000}"/>
    <cellStyle name="40% - Akzent5" xfId="14" xr:uid="{00000000-0005-0000-0000-00000A000000}"/>
    <cellStyle name="40% - Akzent6" xfId="15" xr:uid="{00000000-0005-0000-0000-00000B000000}"/>
    <cellStyle name="60% - Akzent1" xfId="16" xr:uid="{00000000-0005-0000-0000-00000C000000}"/>
    <cellStyle name="60% - Akzent2" xfId="17" xr:uid="{00000000-0005-0000-0000-00000D000000}"/>
    <cellStyle name="60% - Akzent3" xfId="18" xr:uid="{00000000-0005-0000-0000-00000E000000}"/>
    <cellStyle name="60% - Akzent4" xfId="19" xr:uid="{00000000-0005-0000-0000-00000F000000}"/>
    <cellStyle name="60% - Akzent5" xfId="20" xr:uid="{00000000-0005-0000-0000-000010000000}"/>
    <cellStyle name="60% - Akzent6" xfId="21" xr:uid="{00000000-0005-0000-0000-000011000000}"/>
    <cellStyle name="Link" xfId="1" builtinId="8"/>
    <cellStyle name="Standard" xfId="0" builtinId="0"/>
    <cellStyle name="Standard_A" xfId="2" xr:uid="{00000000-0005-0000-0000-000014000000}"/>
    <cellStyle name="Standard_A (2)" xfId="3" xr:uid="{00000000-0005-0000-0000-000015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824500</xdr:colOff>
      <xdr:row>17</xdr:row>
      <xdr:rowOff>8617</xdr:rowOff>
    </xdr:from>
    <xdr:to>
      <xdr:col>3</xdr:col>
      <xdr:colOff>233027</xdr:colOff>
      <xdr:row>18</xdr:row>
      <xdr:rowOff>1068</xdr:rowOff>
    </xdr:to>
    <xdr:sp macro="" textlink="">
      <xdr:nvSpPr>
        <xdr:cNvPr id="4" name="Text Box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21392" y="3105500"/>
          <a:ext cx="2173856" cy="16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Hinweis: Zeilenumbruch mit ("ALT" + "Enter")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105</xdr:row>
      <xdr:rowOff>38100</xdr:rowOff>
    </xdr:from>
    <xdr:to>
      <xdr:col>2</xdr:col>
      <xdr:colOff>332485</xdr:colOff>
      <xdr:row>105</xdr:row>
      <xdr:rowOff>239376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>
          <a:spLocks noChangeArrowheads="1"/>
        </xdr:cNvSpPr>
      </xdr:nvSpPr>
      <xdr:spPr bwMode="auto">
        <a:xfrm>
          <a:off x="3733800" y="19764375"/>
          <a:ext cx="2667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de-D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999</a:t>
          </a:r>
        </a:p>
      </xdr:txBody>
    </xdr:sp>
    <xdr:clientData/>
  </xdr:twoCellAnchor>
  <xdr:twoCellAnchor>
    <xdr:from>
      <xdr:col>13</xdr:col>
      <xdr:colOff>19050</xdr:colOff>
      <xdr:row>8</xdr:row>
      <xdr:rowOff>9525</xdr:rowOff>
    </xdr:from>
    <xdr:to>
      <xdr:col>13</xdr:col>
      <xdr:colOff>854417</xdr:colOff>
      <xdr:row>8</xdr:row>
      <xdr:rowOff>152400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>
          <a:spLocks noChangeArrowheads="1"/>
        </xdr:cNvSpPr>
      </xdr:nvSpPr>
      <xdr:spPr bwMode="auto">
        <a:xfrm>
          <a:off x="13696950" y="2781300"/>
          <a:ext cx="8286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101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883081</xdr:colOff>
      <xdr:row>9</xdr:row>
      <xdr:rowOff>333375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29560F8-8FDD-48A3-B4F9-51CD643EC662}"/>
            </a:ext>
          </a:extLst>
        </xdr:cNvPr>
        <xdr:cNvSpPr txBox="1">
          <a:spLocks noChangeArrowheads="1"/>
        </xdr:cNvSpPr>
      </xdr:nvSpPr>
      <xdr:spPr bwMode="auto">
        <a:xfrm>
          <a:off x="4772025" y="3028950"/>
          <a:ext cx="88308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111</a:t>
          </a:r>
        </a:p>
      </xdr:txBody>
    </xdr:sp>
    <xdr:clientData/>
  </xdr:twoCellAnchor>
  <xdr:twoCellAnchor>
    <xdr:from>
      <xdr:col>2</xdr:col>
      <xdr:colOff>0</xdr:colOff>
      <xdr:row>10</xdr:row>
      <xdr:rowOff>9525</xdr:rowOff>
    </xdr:from>
    <xdr:to>
      <xdr:col>2</xdr:col>
      <xdr:colOff>883081</xdr:colOff>
      <xdr:row>10</xdr:row>
      <xdr:rowOff>333375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FD74F7C-416E-42D9-9660-A07EBC1B6B32}"/>
            </a:ext>
          </a:extLst>
        </xdr:cNvPr>
        <xdr:cNvSpPr txBox="1">
          <a:spLocks noChangeArrowheads="1"/>
        </xdr:cNvSpPr>
      </xdr:nvSpPr>
      <xdr:spPr bwMode="auto">
        <a:xfrm>
          <a:off x="4772025" y="3371850"/>
          <a:ext cx="88308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113</a:t>
          </a:r>
        </a:p>
      </xdr:txBody>
    </xdr:sp>
    <xdr:clientData/>
  </xdr:twoCellAnchor>
  <xdr:twoCellAnchor>
    <xdr:from>
      <xdr:col>2</xdr:col>
      <xdr:colOff>0</xdr:colOff>
      <xdr:row>12</xdr:row>
      <xdr:rowOff>9525</xdr:rowOff>
    </xdr:from>
    <xdr:to>
      <xdr:col>2</xdr:col>
      <xdr:colOff>883081</xdr:colOff>
      <xdr:row>12</xdr:row>
      <xdr:rowOff>333375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60DF6787-5A53-4AC3-AB75-1B42F9D66383}"/>
            </a:ext>
          </a:extLst>
        </xdr:cNvPr>
        <xdr:cNvSpPr txBox="1">
          <a:spLocks noChangeArrowheads="1"/>
        </xdr:cNvSpPr>
      </xdr:nvSpPr>
      <xdr:spPr bwMode="auto">
        <a:xfrm>
          <a:off x="4772025" y="3714750"/>
          <a:ext cx="88308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112</a:t>
          </a:r>
        </a:p>
      </xdr:txBody>
    </xdr:sp>
    <xdr:clientData/>
  </xdr:twoCellAnchor>
  <xdr:twoCellAnchor>
    <xdr:from>
      <xdr:col>2</xdr:col>
      <xdr:colOff>9525</xdr:colOff>
      <xdr:row>13</xdr:row>
      <xdr:rowOff>9525</xdr:rowOff>
    </xdr:from>
    <xdr:to>
      <xdr:col>3</xdr:col>
      <xdr:colOff>0</xdr:colOff>
      <xdr:row>13</xdr:row>
      <xdr:rowOff>333375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F27EC07-B232-4D46-92AF-E8EA81E16AAC}"/>
            </a:ext>
          </a:extLst>
        </xdr:cNvPr>
        <xdr:cNvSpPr txBox="1">
          <a:spLocks noChangeArrowheads="1"/>
        </xdr:cNvSpPr>
      </xdr:nvSpPr>
      <xdr:spPr bwMode="auto">
        <a:xfrm>
          <a:off x="4781550" y="40576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121</a:t>
          </a:r>
        </a:p>
      </xdr:txBody>
    </xdr:sp>
    <xdr:clientData/>
  </xdr:twoCellAnchor>
  <xdr:twoCellAnchor>
    <xdr:from>
      <xdr:col>2</xdr:col>
      <xdr:colOff>9525</xdr:colOff>
      <xdr:row>15</xdr:row>
      <xdr:rowOff>9525</xdr:rowOff>
    </xdr:from>
    <xdr:to>
      <xdr:col>3</xdr:col>
      <xdr:colOff>0</xdr:colOff>
      <xdr:row>15</xdr:row>
      <xdr:rowOff>333375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CFDDEDC4-AFC1-47F0-B8CA-71F46DD45009}"/>
            </a:ext>
          </a:extLst>
        </xdr:cNvPr>
        <xdr:cNvSpPr txBox="1">
          <a:spLocks noChangeArrowheads="1"/>
        </xdr:cNvSpPr>
      </xdr:nvSpPr>
      <xdr:spPr bwMode="auto">
        <a:xfrm>
          <a:off x="4781550" y="44005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122</a:t>
          </a:r>
        </a:p>
      </xdr:txBody>
    </xdr:sp>
    <xdr:clientData/>
  </xdr:twoCellAnchor>
  <xdr:twoCellAnchor>
    <xdr:from>
      <xdr:col>2</xdr:col>
      <xdr:colOff>0</xdr:colOff>
      <xdr:row>17</xdr:row>
      <xdr:rowOff>9525</xdr:rowOff>
    </xdr:from>
    <xdr:to>
      <xdr:col>2</xdr:col>
      <xdr:colOff>883081</xdr:colOff>
      <xdr:row>17</xdr:row>
      <xdr:rowOff>333375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2E449CAF-229E-46F1-838B-9BEE89AABF33}"/>
            </a:ext>
          </a:extLst>
        </xdr:cNvPr>
        <xdr:cNvSpPr txBox="1">
          <a:spLocks noChangeArrowheads="1"/>
        </xdr:cNvSpPr>
      </xdr:nvSpPr>
      <xdr:spPr bwMode="auto">
        <a:xfrm>
          <a:off x="4772025" y="4743450"/>
          <a:ext cx="883081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130</a:t>
          </a:r>
        </a:p>
      </xdr:txBody>
    </xdr:sp>
    <xdr:clientData/>
  </xdr:twoCellAnchor>
  <xdr:twoCellAnchor>
    <xdr:from>
      <xdr:col>2</xdr:col>
      <xdr:colOff>9525</xdr:colOff>
      <xdr:row>19</xdr:row>
      <xdr:rowOff>9525</xdr:rowOff>
    </xdr:from>
    <xdr:to>
      <xdr:col>3</xdr:col>
      <xdr:colOff>0</xdr:colOff>
      <xdr:row>19</xdr:row>
      <xdr:rowOff>333375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25ED21BF-279A-4D2C-8F40-9349D6B27B67}"/>
            </a:ext>
          </a:extLst>
        </xdr:cNvPr>
        <xdr:cNvSpPr txBox="1">
          <a:spLocks noChangeArrowheads="1"/>
        </xdr:cNvSpPr>
      </xdr:nvSpPr>
      <xdr:spPr bwMode="auto">
        <a:xfrm>
          <a:off x="4781550" y="50863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14</a:t>
          </a:r>
        </a:p>
      </xdr:txBody>
    </xdr:sp>
    <xdr:clientData/>
  </xdr:twoCellAnchor>
  <xdr:twoCellAnchor>
    <xdr:from>
      <xdr:col>2</xdr:col>
      <xdr:colOff>9525</xdr:colOff>
      <xdr:row>20</xdr:row>
      <xdr:rowOff>0</xdr:rowOff>
    </xdr:from>
    <xdr:to>
      <xdr:col>3</xdr:col>
      <xdr:colOff>0</xdr:colOff>
      <xdr:row>20</xdr:row>
      <xdr:rowOff>323850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F60E8AB6-C577-40C2-8F63-DEF4A7CC1A4F}"/>
            </a:ext>
          </a:extLst>
        </xdr:cNvPr>
        <xdr:cNvSpPr txBox="1">
          <a:spLocks noChangeArrowheads="1"/>
        </xdr:cNvSpPr>
      </xdr:nvSpPr>
      <xdr:spPr bwMode="auto">
        <a:xfrm>
          <a:off x="4781550" y="5419725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15</a:t>
          </a:r>
        </a:p>
      </xdr:txBody>
    </xdr:sp>
    <xdr:clientData/>
  </xdr:twoCellAnchor>
  <xdr:twoCellAnchor>
    <xdr:from>
      <xdr:col>2</xdr:col>
      <xdr:colOff>9525</xdr:colOff>
      <xdr:row>26</xdr:row>
      <xdr:rowOff>0</xdr:rowOff>
    </xdr:from>
    <xdr:to>
      <xdr:col>3</xdr:col>
      <xdr:colOff>0</xdr:colOff>
      <xdr:row>26</xdr:row>
      <xdr:rowOff>323850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326DBAE-4697-4D9D-BFC4-3E3BF5F5D71B}"/>
            </a:ext>
          </a:extLst>
        </xdr:cNvPr>
        <xdr:cNvSpPr txBox="1">
          <a:spLocks noChangeArrowheads="1"/>
        </xdr:cNvSpPr>
      </xdr:nvSpPr>
      <xdr:spPr bwMode="auto">
        <a:xfrm>
          <a:off x="4781550" y="7477125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161</a:t>
          </a:r>
        </a:p>
      </xdr:txBody>
    </xdr:sp>
    <xdr:clientData/>
  </xdr:twoCellAnchor>
  <xdr:twoCellAnchor>
    <xdr:from>
      <xdr:col>2</xdr:col>
      <xdr:colOff>9525</xdr:colOff>
      <xdr:row>29</xdr:row>
      <xdr:rowOff>9525</xdr:rowOff>
    </xdr:from>
    <xdr:to>
      <xdr:col>3</xdr:col>
      <xdr:colOff>0</xdr:colOff>
      <xdr:row>29</xdr:row>
      <xdr:rowOff>333375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7A1340BB-06CC-464E-8B36-0EE99FE653E6}"/>
            </a:ext>
          </a:extLst>
        </xdr:cNvPr>
        <xdr:cNvSpPr txBox="1">
          <a:spLocks noChangeArrowheads="1"/>
        </xdr:cNvSpPr>
      </xdr:nvSpPr>
      <xdr:spPr bwMode="auto">
        <a:xfrm>
          <a:off x="4781550" y="81724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101</a:t>
          </a:r>
        </a:p>
      </xdr:txBody>
    </xdr:sp>
    <xdr:clientData/>
  </xdr:twoCellAnchor>
  <xdr:twoCellAnchor>
    <xdr:from>
      <xdr:col>2</xdr:col>
      <xdr:colOff>9525</xdr:colOff>
      <xdr:row>28</xdr:row>
      <xdr:rowOff>0</xdr:rowOff>
    </xdr:from>
    <xdr:to>
      <xdr:col>3</xdr:col>
      <xdr:colOff>0</xdr:colOff>
      <xdr:row>28</xdr:row>
      <xdr:rowOff>323850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FBC9148C-BBBF-42DF-8A11-EE1E93B10F3B}"/>
            </a:ext>
          </a:extLst>
        </xdr:cNvPr>
        <xdr:cNvSpPr txBox="1">
          <a:spLocks noChangeArrowheads="1"/>
        </xdr:cNvSpPr>
      </xdr:nvSpPr>
      <xdr:spPr bwMode="auto">
        <a:xfrm>
          <a:off x="4781550" y="7820025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162</a:t>
          </a:r>
        </a:p>
      </xdr:txBody>
    </xdr:sp>
    <xdr:clientData/>
  </xdr:twoCellAnchor>
  <xdr:twoCellAnchor>
    <xdr:from>
      <xdr:col>2</xdr:col>
      <xdr:colOff>9525</xdr:colOff>
      <xdr:row>34</xdr:row>
      <xdr:rowOff>9525</xdr:rowOff>
    </xdr:from>
    <xdr:to>
      <xdr:col>3</xdr:col>
      <xdr:colOff>0</xdr:colOff>
      <xdr:row>34</xdr:row>
      <xdr:rowOff>333375</xdr:rowOff>
    </xdr:to>
    <xdr:sp macro="" textlink="">
      <xdr:nvSpPr>
        <xdr:cNvPr id="13" name="Text Box 14">
          <a:extLst>
            <a:ext uri="{FF2B5EF4-FFF2-40B4-BE49-F238E27FC236}">
              <a16:creationId xmlns:a16="http://schemas.microsoft.com/office/drawing/2014/main" id="{804208FE-FE43-4840-8AE8-D8CD6554A8AE}"/>
            </a:ext>
          </a:extLst>
        </xdr:cNvPr>
        <xdr:cNvSpPr txBox="1">
          <a:spLocks noChangeArrowheads="1"/>
        </xdr:cNvSpPr>
      </xdr:nvSpPr>
      <xdr:spPr bwMode="auto">
        <a:xfrm>
          <a:off x="4781550" y="103632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SyF-Code</a:t>
          </a:r>
        </a:p>
      </xdr:txBody>
    </xdr:sp>
    <xdr:clientData/>
  </xdr:twoCellAnchor>
  <xdr:twoCellAnchor>
    <xdr:from>
      <xdr:col>2</xdr:col>
      <xdr:colOff>9525</xdr:colOff>
      <xdr:row>40</xdr:row>
      <xdr:rowOff>9525</xdr:rowOff>
    </xdr:from>
    <xdr:to>
      <xdr:col>3</xdr:col>
      <xdr:colOff>0</xdr:colOff>
      <xdr:row>40</xdr:row>
      <xdr:rowOff>333375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F0C8548B-9711-42F8-A2F7-CC478A172995}"/>
            </a:ext>
          </a:extLst>
        </xdr:cNvPr>
        <xdr:cNvSpPr txBox="1">
          <a:spLocks noChangeArrowheads="1"/>
        </xdr:cNvSpPr>
      </xdr:nvSpPr>
      <xdr:spPr bwMode="auto">
        <a:xfrm>
          <a:off x="4781550" y="124206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810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8</xdr:row>
      <xdr:rowOff>9525</xdr:rowOff>
    </xdr:from>
    <xdr:to>
      <xdr:col>9</xdr:col>
      <xdr:colOff>863999</xdr:colOff>
      <xdr:row>8</xdr:row>
      <xdr:rowOff>133350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 txBox="1">
          <a:spLocks noChangeArrowheads="1"/>
        </xdr:cNvSpPr>
      </xdr:nvSpPr>
      <xdr:spPr bwMode="auto">
        <a:xfrm>
          <a:off x="8839200" y="2676525"/>
          <a:ext cx="8477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201</a:t>
          </a:r>
        </a:p>
      </xdr:txBody>
    </xdr:sp>
    <xdr:clientData/>
  </xdr:twoCellAnchor>
  <xdr:twoCellAnchor>
    <xdr:from>
      <xdr:col>2</xdr:col>
      <xdr:colOff>19050</xdr:colOff>
      <xdr:row>105</xdr:row>
      <xdr:rowOff>9525</xdr:rowOff>
    </xdr:from>
    <xdr:to>
      <xdr:col>2</xdr:col>
      <xdr:colOff>341926</xdr:colOff>
      <xdr:row>106</xdr:row>
      <xdr:rowOff>3774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SpPr txBox="1">
          <a:spLocks noChangeArrowheads="1"/>
        </xdr:cNvSpPr>
      </xdr:nvSpPr>
      <xdr:spPr bwMode="auto">
        <a:xfrm>
          <a:off x="3686175" y="19888200"/>
          <a:ext cx="3238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999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9</xdr:row>
      <xdr:rowOff>9525</xdr:rowOff>
    </xdr:from>
    <xdr:to>
      <xdr:col>2</xdr:col>
      <xdr:colOff>873524</xdr:colOff>
      <xdr:row>9</xdr:row>
      <xdr:rowOff>333375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00000000-0008-0000-0400-000001140000}"/>
            </a:ext>
          </a:extLst>
        </xdr:cNvPr>
        <xdr:cNvSpPr txBox="1">
          <a:spLocks noChangeArrowheads="1"/>
        </xdr:cNvSpPr>
      </xdr:nvSpPr>
      <xdr:spPr bwMode="auto">
        <a:xfrm>
          <a:off x="4791075" y="2476500"/>
          <a:ext cx="8477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21</a:t>
          </a:r>
        </a:p>
      </xdr:txBody>
    </xdr:sp>
    <xdr:clientData/>
  </xdr:twoCellAnchor>
  <xdr:twoCellAnchor>
    <xdr:from>
      <xdr:col>2</xdr:col>
      <xdr:colOff>0</xdr:colOff>
      <xdr:row>10</xdr:row>
      <xdr:rowOff>9525</xdr:rowOff>
    </xdr:from>
    <xdr:to>
      <xdr:col>2</xdr:col>
      <xdr:colOff>883081</xdr:colOff>
      <xdr:row>10</xdr:row>
      <xdr:rowOff>333375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ChangeArrowheads="1"/>
        </xdr:cNvSpPr>
      </xdr:nvSpPr>
      <xdr:spPr bwMode="auto">
        <a:xfrm>
          <a:off x="4772025" y="28194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22</a:t>
          </a:r>
        </a:p>
      </xdr:txBody>
    </xdr:sp>
    <xdr:clientData/>
  </xdr:twoCellAnchor>
  <xdr:twoCellAnchor>
    <xdr:from>
      <xdr:col>2</xdr:col>
      <xdr:colOff>9525</xdr:colOff>
      <xdr:row>16</xdr:row>
      <xdr:rowOff>9525</xdr:rowOff>
    </xdr:from>
    <xdr:to>
      <xdr:col>3</xdr:col>
      <xdr:colOff>0</xdr:colOff>
      <xdr:row>16</xdr:row>
      <xdr:rowOff>333375</xdr:rowOff>
    </xdr:to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400-000003140000}"/>
            </a:ext>
          </a:extLst>
        </xdr:cNvPr>
        <xdr:cNvSpPr txBox="1">
          <a:spLocks noChangeArrowheads="1"/>
        </xdr:cNvSpPr>
      </xdr:nvSpPr>
      <xdr:spPr bwMode="auto">
        <a:xfrm>
          <a:off x="4781550" y="48768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23</a:t>
          </a:r>
        </a:p>
      </xdr:txBody>
    </xdr:sp>
    <xdr:clientData/>
  </xdr:twoCellAnchor>
  <xdr:twoCellAnchor>
    <xdr:from>
      <xdr:col>2</xdr:col>
      <xdr:colOff>9525</xdr:colOff>
      <xdr:row>17</xdr:row>
      <xdr:rowOff>9525</xdr:rowOff>
    </xdr:from>
    <xdr:to>
      <xdr:col>3</xdr:col>
      <xdr:colOff>0</xdr:colOff>
      <xdr:row>17</xdr:row>
      <xdr:rowOff>333375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400-000004140000}"/>
            </a:ext>
          </a:extLst>
        </xdr:cNvPr>
        <xdr:cNvSpPr txBox="1">
          <a:spLocks noChangeArrowheads="1"/>
        </xdr:cNvSpPr>
      </xdr:nvSpPr>
      <xdr:spPr bwMode="auto">
        <a:xfrm>
          <a:off x="4781550" y="52197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24</a:t>
          </a:r>
        </a:p>
      </xdr:txBody>
    </xdr:sp>
    <xdr:clientData/>
  </xdr:twoCellAnchor>
  <xdr:twoCellAnchor>
    <xdr:from>
      <xdr:col>2</xdr:col>
      <xdr:colOff>9525</xdr:colOff>
      <xdr:row>18</xdr:row>
      <xdr:rowOff>9525</xdr:rowOff>
    </xdr:from>
    <xdr:to>
      <xdr:col>3</xdr:col>
      <xdr:colOff>0</xdr:colOff>
      <xdr:row>18</xdr:row>
      <xdr:rowOff>333375</xdr:rowOff>
    </xdr:to>
    <xdr:sp macro="" textlink="">
      <xdr:nvSpPr>
        <xdr:cNvPr id="5125" name="Text Box 5">
          <a:extLst>
            <a:ext uri="{FF2B5EF4-FFF2-40B4-BE49-F238E27FC236}">
              <a16:creationId xmlns:a16="http://schemas.microsoft.com/office/drawing/2014/main" id="{00000000-0008-0000-0400-000005140000}"/>
            </a:ext>
          </a:extLst>
        </xdr:cNvPr>
        <xdr:cNvSpPr txBox="1">
          <a:spLocks noChangeArrowheads="1"/>
        </xdr:cNvSpPr>
      </xdr:nvSpPr>
      <xdr:spPr bwMode="auto">
        <a:xfrm>
          <a:off x="4781550" y="55626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2</xdr:col>
      <xdr:colOff>9525</xdr:colOff>
      <xdr:row>22</xdr:row>
      <xdr:rowOff>9525</xdr:rowOff>
    </xdr:from>
    <xdr:to>
      <xdr:col>3</xdr:col>
      <xdr:colOff>0</xdr:colOff>
      <xdr:row>22</xdr:row>
      <xdr:rowOff>333375</xdr:rowOff>
    </xdr:to>
    <xdr:sp macro="" textlink="">
      <xdr:nvSpPr>
        <xdr:cNvPr id="5126" name="Text Box 6">
          <a:extLst>
            <a:ext uri="{FF2B5EF4-FFF2-40B4-BE49-F238E27FC236}">
              <a16:creationId xmlns:a16="http://schemas.microsoft.com/office/drawing/2014/main" id="{00000000-0008-0000-0400-000006140000}"/>
            </a:ext>
          </a:extLst>
        </xdr:cNvPr>
        <xdr:cNvSpPr txBox="1">
          <a:spLocks noChangeArrowheads="1"/>
        </xdr:cNvSpPr>
      </xdr:nvSpPr>
      <xdr:spPr bwMode="auto">
        <a:xfrm>
          <a:off x="4781550" y="659130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201</a:t>
          </a:r>
        </a:p>
      </xdr:txBody>
    </xdr:sp>
    <xdr:clientData/>
  </xdr:twoCellAnchor>
  <xdr:twoCellAnchor>
    <xdr:from>
      <xdr:col>2</xdr:col>
      <xdr:colOff>9525</xdr:colOff>
      <xdr:row>37</xdr:row>
      <xdr:rowOff>9525</xdr:rowOff>
    </xdr:from>
    <xdr:to>
      <xdr:col>3</xdr:col>
      <xdr:colOff>0</xdr:colOff>
      <xdr:row>37</xdr:row>
      <xdr:rowOff>333375</xdr:rowOff>
    </xdr:to>
    <xdr:sp macro="" textlink="">
      <xdr:nvSpPr>
        <xdr:cNvPr id="5127" name="Text Box 7">
          <a:extLst>
            <a:ext uri="{FF2B5EF4-FFF2-40B4-BE49-F238E27FC236}">
              <a16:creationId xmlns:a16="http://schemas.microsoft.com/office/drawing/2014/main" id="{00000000-0008-0000-0400-000007140000}"/>
            </a:ext>
          </a:extLst>
        </xdr:cNvPr>
        <xdr:cNvSpPr txBox="1">
          <a:spLocks noChangeArrowheads="1"/>
        </xdr:cNvSpPr>
      </xdr:nvSpPr>
      <xdr:spPr bwMode="auto">
        <a:xfrm>
          <a:off x="4781550" y="122110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26</a:t>
          </a:r>
        </a:p>
      </xdr:txBody>
    </xdr:sp>
    <xdr:clientData/>
  </xdr:twoCellAnchor>
  <xdr:twoCellAnchor>
    <xdr:from>
      <xdr:col>2</xdr:col>
      <xdr:colOff>9525</xdr:colOff>
      <xdr:row>24</xdr:row>
      <xdr:rowOff>9525</xdr:rowOff>
    </xdr:from>
    <xdr:to>
      <xdr:col>3</xdr:col>
      <xdr:colOff>0</xdr:colOff>
      <xdr:row>24</xdr:row>
      <xdr:rowOff>333375</xdr:rowOff>
    </xdr:to>
    <xdr:sp macro="" textlink="">
      <xdr:nvSpPr>
        <xdr:cNvPr id="5128" name="Text Box 8">
          <a:extLst>
            <a:ext uri="{FF2B5EF4-FFF2-40B4-BE49-F238E27FC236}">
              <a16:creationId xmlns:a16="http://schemas.microsoft.com/office/drawing/2014/main" id="{00000000-0008-0000-0400-000008140000}"/>
            </a:ext>
          </a:extLst>
        </xdr:cNvPr>
        <xdr:cNvSpPr txBox="1">
          <a:spLocks noChangeArrowheads="1"/>
        </xdr:cNvSpPr>
      </xdr:nvSpPr>
      <xdr:spPr bwMode="auto">
        <a:xfrm>
          <a:off x="4781550" y="7753350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SyF-Code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9</xdr:row>
      <xdr:rowOff>85725</xdr:rowOff>
    </xdr:from>
    <xdr:to>
      <xdr:col>3</xdr:col>
      <xdr:colOff>0</xdr:colOff>
      <xdr:row>9</xdr:row>
      <xdr:rowOff>333375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500-000001180000}"/>
            </a:ext>
          </a:extLst>
        </xdr:cNvPr>
        <xdr:cNvSpPr txBox="1">
          <a:spLocks noChangeArrowheads="1"/>
        </xdr:cNvSpPr>
      </xdr:nvSpPr>
      <xdr:spPr bwMode="auto">
        <a:xfrm>
          <a:off x="4781550" y="2552700"/>
          <a:ext cx="8858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23</a:t>
          </a:r>
        </a:p>
      </xdr:txBody>
    </xdr:sp>
    <xdr:clientData/>
  </xdr:twoCellAnchor>
  <xdr:twoCellAnchor>
    <xdr:from>
      <xdr:col>2</xdr:col>
      <xdr:colOff>9525</xdr:colOff>
      <xdr:row>15</xdr:row>
      <xdr:rowOff>85725</xdr:rowOff>
    </xdr:from>
    <xdr:to>
      <xdr:col>3</xdr:col>
      <xdr:colOff>0</xdr:colOff>
      <xdr:row>15</xdr:row>
      <xdr:rowOff>333375</xdr:rowOff>
    </xdr:to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ChangeArrowheads="1"/>
        </xdr:cNvSpPr>
      </xdr:nvSpPr>
      <xdr:spPr bwMode="auto">
        <a:xfrm>
          <a:off x="4781550" y="5095875"/>
          <a:ext cx="8858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24</a:t>
          </a:r>
        </a:p>
      </xdr:txBody>
    </xdr:sp>
    <xdr:clientData/>
  </xdr:twoCellAnchor>
  <xdr:twoCellAnchor>
    <xdr:from>
      <xdr:col>2</xdr:col>
      <xdr:colOff>19050</xdr:colOff>
      <xdr:row>26</xdr:row>
      <xdr:rowOff>0</xdr:rowOff>
    </xdr:from>
    <xdr:to>
      <xdr:col>3</xdr:col>
      <xdr:colOff>9525</xdr:colOff>
      <xdr:row>26</xdr:row>
      <xdr:rowOff>323850</xdr:rowOff>
    </xdr:to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00000000-0008-0000-0500-000003180000}"/>
            </a:ext>
          </a:extLst>
        </xdr:cNvPr>
        <xdr:cNvSpPr txBox="1">
          <a:spLocks noChangeArrowheads="1"/>
        </xdr:cNvSpPr>
      </xdr:nvSpPr>
      <xdr:spPr bwMode="auto">
        <a:xfrm>
          <a:off x="4791075" y="10239375"/>
          <a:ext cx="8858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820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I29"/>
  <sheetViews>
    <sheetView tabSelected="1" workbookViewId="0">
      <selection activeCell="A2" sqref="A2:I2"/>
    </sheetView>
  </sheetViews>
  <sheetFormatPr baseColWidth="10" defaultColWidth="0.140625" defaultRowHeight="12.75" zeroHeight="1"/>
  <cols>
    <col min="1" max="1" width="3.7109375" customWidth="1"/>
    <col min="2" max="2" width="36.7109375" customWidth="1"/>
    <col min="3" max="3" width="3.85546875" customWidth="1"/>
    <col min="4" max="4" width="11.42578125" customWidth="1"/>
    <col min="5" max="5" width="28.5703125" customWidth="1"/>
    <col min="6" max="6" width="6.42578125" customWidth="1"/>
    <col min="7" max="7" width="13" customWidth="1"/>
    <col min="8" max="8" width="30.7109375" customWidth="1"/>
    <col min="9" max="9" width="3.7109375" customWidth="1"/>
    <col min="10" max="255" width="0" hidden="1" customWidth="1"/>
  </cols>
  <sheetData>
    <row r="1" spans="1:9" ht="48.2" customHeight="1">
      <c r="A1" s="303" t="s">
        <v>394</v>
      </c>
      <c r="B1" s="304"/>
      <c r="C1" s="304"/>
      <c r="D1" s="304"/>
      <c r="E1" s="304"/>
      <c r="F1" s="304"/>
      <c r="G1" s="304"/>
      <c r="H1" s="304"/>
      <c r="I1" s="305"/>
    </row>
    <row r="2" spans="1:9" ht="48.2" customHeight="1">
      <c r="A2" s="314" t="s">
        <v>359</v>
      </c>
      <c r="B2" s="315"/>
      <c r="C2" s="315"/>
      <c r="D2" s="315"/>
      <c r="E2" s="315"/>
      <c r="F2" s="315"/>
      <c r="G2" s="315"/>
      <c r="H2" s="315"/>
      <c r="I2" s="316"/>
    </row>
    <row r="3" spans="1:9" ht="15" customHeight="1">
      <c r="A3" s="1"/>
      <c r="B3" s="12" t="s">
        <v>0</v>
      </c>
      <c r="C3" s="3"/>
      <c r="D3" s="3"/>
      <c r="E3" s="2"/>
      <c r="F3" s="3"/>
      <c r="G3" s="3"/>
      <c r="H3" s="3"/>
      <c r="I3" s="24"/>
    </row>
    <row r="4" spans="1:9" ht="12.75" customHeight="1">
      <c r="A4" s="4"/>
      <c r="B4" s="23"/>
      <c r="C4" s="13"/>
      <c r="D4" s="309" t="s">
        <v>6</v>
      </c>
      <c r="E4" s="306"/>
      <c r="F4" s="5"/>
      <c r="G4" s="5"/>
      <c r="H4" s="5"/>
      <c r="I4" s="25"/>
    </row>
    <row r="5" spans="1:9">
      <c r="A5" s="4"/>
      <c r="B5" s="15" t="s">
        <v>1</v>
      </c>
      <c r="C5" s="6"/>
      <c r="D5" s="309"/>
      <c r="E5" s="307"/>
      <c r="F5" s="5"/>
      <c r="G5" s="16"/>
      <c r="H5" s="5"/>
      <c r="I5" s="25"/>
    </row>
    <row r="6" spans="1:9">
      <c r="A6" s="4"/>
      <c r="B6" s="23"/>
      <c r="C6" s="13"/>
      <c r="D6" s="14"/>
      <c r="E6" s="308"/>
      <c r="F6" s="5"/>
      <c r="G6" s="14"/>
      <c r="H6" s="5"/>
      <c r="I6" s="25"/>
    </row>
    <row r="7" spans="1:9">
      <c r="A7" s="4"/>
      <c r="B7" s="15" t="s">
        <v>2</v>
      </c>
      <c r="C7" s="6"/>
      <c r="D7" s="6" t="s">
        <v>3</v>
      </c>
      <c r="E7" s="22"/>
      <c r="F7" s="5"/>
      <c r="G7" s="14"/>
      <c r="H7" s="14"/>
      <c r="I7" s="25"/>
    </row>
    <row r="8" spans="1:9">
      <c r="A8" s="4"/>
      <c r="B8" s="23"/>
      <c r="C8" s="13"/>
      <c r="D8" s="14" t="s">
        <v>4</v>
      </c>
      <c r="E8" s="22"/>
      <c r="F8" s="5"/>
      <c r="G8" s="6"/>
      <c r="H8" s="5"/>
      <c r="I8" s="25"/>
    </row>
    <row r="9" spans="1:9">
      <c r="A9" s="7"/>
      <c r="B9" s="17" t="s">
        <v>171</v>
      </c>
      <c r="C9" s="6"/>
      <c r="D9" s="6"/>
      <c r="E9" s="6"/>
      <c r="F9" s="6"/>
      <c r="G9" s="14"/>
      <c r="H9" s="5"/>
      <c r="I9" s="25"/>
    </row>
    <row r="10" spans="1:9">
      <c r="A10" s="7"/>
      <c r="B10" s="17" t="s">
        <v>172</v>
      </c>
      <c r="C10" s="6"/>
      <c r="D10" s="6"/>
      <c r="E10" s="6"/>
      <c r="F10" s="6"/>
      <c r="G10" s="21"/>
      <c r="H10" s="5"/>
      <c r="I10" s="25"/>
    </row>
    <row r="11" spans="1:9">
      <c r="A11" s="7"/>
      <c r="B11" s="18" t="s">
        <v>5</v>
      </c>
      <c r="C11" s="6"/>
      <c r="D11" s="14" t="s">
        <v>170</v>
      </c>
      <c r="E11" s="14"/>
      <c r="F11" s="5"/>
      <c r="G11" s="6"/>
      <c r="H11" s="5"/>
      <c r="I11" s="25"/>
    </row>
    <row r="12" spans="1:9">
      <c r="A12" s="4"/>
      <c r="B12" s="23"/>
      <c r="C12" s="13"/>
      <c r="D12" s="14" t="s">
        <v>343</v>
      </c>
      <c r="E12" s="14"/>
      <c r="F12" s="5"/>
      <c r="G12" s="14"/>
      <c r="H12" s="5"/>
      <c r="I12" s="25"/>
    </row>
    <row r="13" spans="1:9">
      <c r="A13" s="4"/>
      <c r="B13" s="19" t="s">
        <v>5</v>
      </c>
      <c r="C13" s="6"/>
      <c r="D13" s="14" t="s">
        <v>304</v>
      </c>
      <c r="E13" s="310"/>
      <c r="F13" s="311"/>
      <c r="G13" s="14"/>
      <c r="H13" s="5"/>
      <c r="I13" s="25"/>
    </row>
    <row r="14" spans="1:9">
      <c r="A14" s="4"/>
      <c r="B14" s="23"/>
      <c r="C14" s="13"/>
      <c r="D14" s="14" t="s">
        <v>305</v>
      </c>
      <c r="E14" s="310"/>
      <c r="F14" s="311"/>
      <c r="G14" s="6"/>
      <c r="H14" s="6"/>
      <c r="I14" s="25"/>
    </row>
    <row r="15" spans="1:9">
      <c r="A15" s="4"/>
      <c r="B15" s="15" t="s">
        <v>315</v>
      </c>
      <c r="C15" s="5"/>
      <c r="D15" s="20" t="s">
        <v>307</v>
      </c>
      <c r="E15" s="312"/>
      <c r="F15" s="313"/>
      <c r="G15" s="5"/>
      <c r="H15" s="5"/>
      <c r="I15" s="25"/>
    </row>
    <row r="16" spans="1:9">
      <c r="A16" s="4"/>
      <c r="B16" s="194"/>
      <c r="C16" s="13"/>
      <c r="D16" s="6"/>
      <c r="E16" s="8"/>
      <c r="F16" s="14"/>
      <c r="G16" s="6"/>
      <c r="H16" s="5"/>
      <c r="I16" s="25"/>
    </row>
    <row r="17" spans="1:9" ht="14.25">
      <c r="A17" s="4"/>
      <c r="B17" s="11"/>
      <c r="C17" s="10"/>
      <c r="D17" s="6" t="s">
        <v>169</v>
      </c>
      <c r="E17" s="11"/>
      <c r="F17" s="10"/>
      <c r="G17" s="10"/>
      <c r="H17" s="9"/>
      <c r="I17" s="25"/>
    </row>
    <row r="18" spans="1:9" ht="13.7" customHeight="1">
      <c r="A18" s="26"/>
      <c r="B18" s="40" t="s">
        <v>314</v>
      </c>
      <c r="C18" s="27"/>
      <c r="D18" s="27"/>
      <c r="E18" s="27"/>
      <c r="F18" s="27"/>
      <c r="G18" s="27"/>
      <c r="H18" s="27"/>
      <c r="I18" s="25"/>
    </row>
    <row r="19" spans="1:9" ht="50.25" customHeight="1">
      <c r="A19" s="26"/>
      <c r="B19" s="294"/>
      <c r="C19" s="295"/>
      <c r="D19" s="295"/>
      <c r="E19" s="295"/>
      <c r="F19" s="295"/>
      <c r="G19" s="295"/>
      <c r="H19" s="296"/>
      <c r="I19" s="25"/>
    </row>
    <row r="20" spans="1:9" ht="50.25" customHeight="1">
      <c r="A20" s="26"/>
      <c r="B20" s="297"/>
      <c r="C20" s="298"/>
      <c r="D20" s="298"/>
      <c r="E20" s="298"/>
      <c r="F20" s="298"/>
      <c r="G20" s="298"/>
      <c r="H20" s="299"/>
      <c r="I20" s="25"/>
    </row>
    <row r="21" spans="1:9" ht="50.25" customHeight="1">
      <c r="A21" s="26"/>
      <c r="B21" s="297"/>
      <c r="C21" s="298"/>
      <c r="D21" s="298"/>
      <c r="E21" s="298"/>
      <c r="F21" s="298"/>
      <c r="G21" s="298"/>
      <c r="H21" s="299"/>
      <c r="I21" s="25"/>
    </row>
    <row r="22" spans="1:9" ht="50.25" customHeight="1">
      <c r="A22" s="26"/>
      <c r="B22" s="297"/>
      <c r="C22" s="298"/>
      <c r="D22" s="298"/>
      <c r="E22" s="298"/>
      <c r="F22" s="298"/>
      <c r="G22" s="298"/>
      <c r="H22" s="299"/>
      <c r="I22" s="25"/>
    </row>
    <row r="23" spans="1:9" ht="50.25" customHeight="1">
      <c r="A23" s="26"/>
      <c r="B23" s="297"/>
      <c r="C23" s="298"/>
      <c r="D23" s="298"/>
      <c r="E23" s="298"/>
      <c r="F23" s="298"/>
      <c r="G23" s="298"/>
      <c r="H23" s="299"/>
      <c r="I23" s="25"/>
    </row>
    <row r="24" spans="1:9" ht="50.25" customHeight="1">
      <c r="A24" s="26"/>
      <c r="B24" s="297"/>
      <c r="C24" s="298"/>
      <c r="D24" s="298"/>
      <c r="E24" s="298"/>
      <c r="F24" s="298"/>
      <c r="G24" s="298"/>
      <c r="H24" s="299"/>
      <c r="I24" s="25"/>
    </row>
    <row r="25" spans="1:9" ht="50.25" customHeight="1">
      <c r="A25" s="26"/>
      <c r="B25" s="297"/>
      <c r="C25" s="298"/>
      <c r="D25" s="298"/>
      <c r="E25" s="298"/>
      <c r="F25" s="298"/>
      <c r="G25" s="298"/>
      <c r="H25" s="299"/>
      <c r="I25" s="25"/>
    </row>
    <row r="26" spans="1:9" ht="50.25" customHeight="1">
      <c r="A26" s="26"/>
      <c r="B26" s="297"/>
      <c r="C26" s="298"/>
      <c r="D26" s="298"/>
      <c r="E26" s="298"/>
      <c r="F26" s="298"/>
      <c r="G26" s="298"/>
      <c r="H26" s="299"/>
      <c r="I26" s="25"/>
    </row>
    <row r="27" spans="1:9" ht="50.25" customHeight="1">
      <c r="A27" s="26"/>
      <c r="B27" s="297"/>
      <c r="C27" s="298"/>
      <c r="D27" s="298"/>
      <c r="E27" s="298"/>
      <c r="F27" s="298"/>
      <c r="G27" s="298"/>
      <c r="H27" s="299"/>
      <c r="I27" s="25"/>
    </row>
    <row r="28" spans="1:9" ht="50.25" customHeight="1">
      <c r="A28" s="26"/>
      <c r="B28" s="300"/>
      <c r="C28" s="301"/>
      <c r="D28" s="301"/>
      <c r="E28" s="301"/>
      <c r="F28" s="301"/>
      <c r="G28" s="301"/>
      <c r="H28" s="302"/>
      <c r="I28" s="25"/>
    </row>
    <row r="29" spans="1:9">
      <c r="A29" s="28"/>
      <c r="B29" s="29"/>
      <c r="C29" s="29"/>
      <c r="D29" s="29"/>
      <c r="E29" s="29"/>
      <c r="F29" s="29"/>
      <c r="G29" s="29"/>
      <c r="H29" s="29"/>
      <c r="I29" s="30"/>
    </row>
  </sheetData>
  <mergeCells count="8">
    <mergeCell ref="B19:H28"/>
    <mergeCell ref="A1:I1"/>
    <mergeCell ref="E4:E6"/>
    <mergeCell ref="D4:D5"/>
    <mergeCell ref="E13:F13"/>
    <mergeCell ref="E14:F14"/>
    <mergeCell ref="E15:F15"/>
    <mergeCell ref="A2:I2"/>
  </mergeCells>
  <phoneticPr fontId="1" type="noConversion"/>
  <printOptions horizontalCentered="1"/>
  <pageMargins left="0.78740157480314965" right="0.39370078740157483" top="0.78740157480314965" bottom="0.78740157480314965" header="0.51181102362204722" footer="0.51181102362204722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S173"/>
  <sheetViews>
    <sheetView showGridLines="0" workbookViewId="0">
      <pane xSplit="3" ySplit="9" topLeftCell="D55" activePane="bottomRight" state="frozen"/>
      <selection sqref="A1:XFD1048576"/>
      <selection pane="topRight" sqref="A1:XFD1048576"/>
      <selection pane="bottomLeft" sqref="A1:XFD1048576"/>
      <selection pane="bottomRight" activeCell="E3" sqref="E3"/>
    </sheetView>
  </sheetViews>
  <sheetFormatPr baseColWidth="10" defaultColWidth="0" defaultRowHeight="12" zeroHeight="1"/>
  <cols>
    <col min="1" max="1" width="4.7109375" style="176" customWidth="1"/>
    <col min="2" max="2" width="53.7109375" style="85" customWidth="1"/>
    <col min="3" max="3" width="5.28515625" style="69" customWidth="1"/>
    <col min="4" max="8" width="14.42578125" style="69" customWidth="1"/>
    <col min="9" max="9" width="15" style="69" customWidth="1"/>
    <col min="10" max="14" width="14.42578125" style="69" customWidth="1"/>
    <col min="15" max="15" width="14.42578125" style="86" customWidth="1"/>
    <col min="16" max="16" width="23.5703125" style="71" customWidth="1"/>
    <col min="17" max="253" width="13.28515625" style="71" hidden="1" customWidth="1"/>
    <col min="254" max="16384" width="0" style="71" hidden="1"/>
  </cols>
  <sheetData>
    <row r="1" spans="1:16" customFormat="1" ht="66.2" customHeight="1">
      <c r="A1" s="322" t="s">
        <v>388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4"/>
      <c r="P1" s="213"/>
    </row>
    <row r="2" spans="1:16" customFormat="1" ht="12.75">
      <c r="A2" s="179" t="s">
        <v>7</v>
      </c>
      <c r="B2" s="39"/>
      <c r="C2" s="35"/>
      <c r="D2" s="59" t="s">
        <v>174</v>
      </c>
      <c r="E2" s="60" t="s">
        <v>173</v>
      </c>
      <c r="F2" s="61" t="s">
        <v>175</v>
      </c>
      <c r="G2" s="61" t="s">
        <v>176</v>
      </c>
      <c r="H2" s="62" t="s">
        <v>177</v>
      </c>
      <c r="I2" s="59" t="s">
        <v>8</v>
      </c>
      <c r="J2" s="33"/>
      <c r="K2" s="33"/>
      <c r="L2" s="33"/>
      <c r="M2" s="33"/>
      <c r="N2" s="33"/>
      <c r="O2" s="44"/>
      <c r="P2" s="213"/>
    </row>
    <row r="3" spans="1:16" customFormat="1" ht="15" customHeight="1">
      <c r="A3" s="180"/>
      <c r="B3" s="32"/>
      <c r="C3" s="46"/>
      <c r="D3" s="57">
        <v>1</v>
      </c>
      <c r="E3" s="58">
        <v>2025</v>
      </c>
      <c r="F3" s="197"/>
      <c r="G3" s="197"/>
      <c r="H3" s="197"/>
      <c r="I3" s="327">
        <f>Deckblatt!E4</f>
        <v>0</v>
      </c>
      <c r="J3" s="328"/>
      <c r="K3" s="33"/>
      <c r="L3" s="33"/>
      <c r="M3" s="33"/>
      <c r="N3" s="33"/>
      <c r="O3" s="44"/>
      <c r="P3" s="213"/>
    </row>
    <row r="4" spans="1:16" customFormat="1" ht="12.2" customHeight="1">
      <c r="A4" s="180"/>
      <c r="B4" s="32"/>
      <c r="C4" s="46"/>
      <c r="D4" s="33"/>
      <c r="E4" s="33"/>
      <c r="F4" s="37"/>
      <c r="G4" s="31"/>
      <c r="H4" s="37"/>
      <c r="I4" s="329"/>
      <c r="J4" s="330"/>
      <c r="K4" s="37"/>
      <c r="L4" s="33"/>
      <c r="M4" s="33"/>
      <c r="N4" s="33"/>
      <c r="O4" s="44"/>
      <c r="P4" s="213"/>
    </row>
    <row r="5" spans="1:16" s="38" customFormat="1" ht="16.5" customHeight="1">
      <c r="A5" s="181"/>
      <c r="B5" s="41"/>
      <c r="C5" s="319" t="s">
        <v>224</v>
      </c>
      <c r="D5" s="334" t="s">
        <v>231</v>
      </c>
      <c r="E5" s="334"/>
      <c r="F5" s="334"/>
      <c r="G5" s="334"/>
      <c r="H5" s="334"/>
      <c r="I5" s="334"/>
      <c r="J5" s="334"/>
      <c r="K5" s="334"/>
      <c r="L5" s="334"/>
      <c r="M5" s="335"/>
      <c r="N5" s="319" t="s">
        <v>309</v>
      </c>
      <c r="O5" s="319" t="s">
        <v>230</v>
      </c>
      <c r="P5" s="214"/>
    </row>
    <row r="6" spans="1:16" s="38" customFormat="1" ht="12.75">
      <c r="A6" s="179"/>
      <c r="B6" s="39"/>
      <c r="C6" s="320"/>
      <c r="D6" s="331" t="s">
        <v>228</v>
      </c>
      <c r="E6" s="331"/>
      <c r="F6" s="331"/>
      <c r="G6" s="331"/>
      <c r="H6" s="331"/>
      <c r="I6" s="331"/>
      <c r="J6" s="331"/>
      <c r="K6" s="332"/>
      <c r="L6" s="333" t="s">
        <v>10</v>
      </c>
      <c r="M6" s="332"/>
      <c r="N6" s="320"/>
      <c r="O6" s="320"/>
      <c r="P6" s="214"/>
    </row>
    <row r="7" spans="1:16" s="38" customFormat="1" ht="37.5" customHeight="1">
      <c r="A7" s="182" t="s">
        <v>12</v>
      </c>
      <c r="B7" s="39"/>
      <c r="C7" s="320"/>
      <c r="D7" s="319" t="s">
        <v>11</v>
      </c>
      <c r="E7" s="319" t="s">
        <v>227</v>
      </c>
      <c r="F7" s="319" t="s">
        <v>232</v>
      </c>
      <c r="G7" s="319" t="s">
        <v>188</v>
      </c>
      <c r="H7" s="319" t="s">
        <v>225</v>
      </c>
      <c r="I7" s="319" t="s">
        <v>233</v>
      </c>
      <c r="J7" s="319" t="s">
        <v>226</v>
      </c>
      <c r="K7" s="319" t="s">
        <v>308</v>
      </c>
      <c r="L7" s="319" t="s">
        <v>234</v>
      </c>
      <c r="M7" s="319" t="s">
        <v>229</v>
      </c>
      <c r="N7" s="320"/>
      <c r="O7" s="320"/>
      <c r="P7" s="214"/>
    </row>
    <row r="8" spans="1:16" s="38" customFormat="1" ht="45.75" customHeight="1">
      <c r="A8" s="182"/>
      <c r="B8" s="43" t="s">
        <v>13</v>
      </c>
      <c r="C8" s="320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17" t="s">
        <v>332</v>
      </c>
    </row>
    <row r="9" spans="1:16" s="38" customFormat="1" ht="13.7" customHeight="1">
      <c r="A9" s="183"/>
      <c r="B9" s="42"/>
      <c r="C9" s="321"/>
      <c r="D9" s="116">
        <v>111</v>
      </c>
      <c r="E9" s="116">
        <v>113</v>
      </c>
      <c r="F9" s="126">
        <v>112</v>
      </c>
      <c r="G9" s="126">
        <v>121</v>
      </c>
      <c r="H9" s="126">
        <v>122</v>
      </c>
      <c r="I9" s="127">
        <v>130</v>
      </c>
      <c r="J9" s="126">
        <v>14</v>
      </c>
      <c r="K9" s="126">
        <v>15</v>
      </c>
      <c r="L9" s="126">
        <v>161</v>
      </c>
      <c r="M9" s="125">
        <v>162</v>
      </c>
      <c r="N9" s="45"/>
      <c r="O9" s="125">
        <v>19</v>
      </c>
      <c r="P9" s="318"/>
    </row>
    <row r="10" spans="1:16" ht="24" customHeight="1">
      <c r="A10" s="219" t="s">
        <v>333</v>
      </c>
      <c r="B10" s="220"/>
      <c r="C10" s="47"/>
      <c r="D10" s="49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70"/>
    </row>
    <row r="11" spans="1:16">
      <c r="A11" s="221" t="s">
        <v>14</v>
      </c>
      <c r="B11" s="220" t="s">
        <v>334</v>
      </c>
      <c r="C11" s="52" t="s">
        <v>15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98">
        <v>0</v>
      </c>
      <c r="K11" s="98">
        <v>0</v>
      </c>
      <c r="L11" s="98">
        <v>0</v>
      </c>
      <c r="M11" s="98">
        <v>0</v>
      </c>
      <c r="N11" s="73">
        <f>SUM(D11:M11)</f>
        <v>0</v>
      </c>
      <c r="O11" s="98">
        <v>0</v>
      </c>
    </row>
    <row r="12" spans="1:16">
      <c r="A12" s="221" t="s">
        <v>16</v>
      </c>
      <c r="B12" s="220" t="s">
        <v>17</v>
      </c>
      <c r="C12" s="48" t="s">
        <v>18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98">
        <v>0</v>
      </c>
      <c r="K12" s="98">
        <v>0</v>
      </c>
      <c r="L12" s="98">
        <v>0</v>
      </c>
      <c r="M12" s="98">
        <v>0</v>
      </c>
      <c r="N12" s="73">
        <f t="shared" ref="N12:N26" si="0">SUM(D12:M12)</f>
        <v>0</v>
      </c>
      <c r="O12" s="98">
        <v>0</v>
      </c>
    </row>
    <row r="13" spans="1:16">
      <c r="A13" s="221" t="s">
        <v>19</v>
      </c>
      <c r="B13" s="220" t="s">
        <v>20</v>
      </c>
      <c r="C13" s="48" t="s">
        <v>21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98">
        <v>0</v>
      </c>
      <c r="K13" s="98">
        <v>0</v>
      </c>
      <c r="L13" s="98">
        <v>0</v>
      </c>
      <c r="M13" s="98">
        <v>0</v>
      </c>
      <c r="N13" s="73">
        <f t="shared" si="0"/>
        <v>0</v>
      </c>
      <c r="O13" s="98">
        <v>0</v>
      </c>
    </row>
    <row r="14" spans="1:16">
      <c r="A14" s="221" t="s">
        <v>19</v>
      </c>
      <c r="B14" s="220" t="s">
        <v>22</v>
      </c>
      <c r="C14" s="48" t="s">
        <v>23</v>
      </c>
      <c r="D14" s="98">
        <v>0</v>
      </c>
      <c r="E14" s="98">
        <v>0</v>
      </c>
      <c r="F14" s="98">
        <v>0</v>
      </c>
      <c r="G14" s="98">
        <v>0</v>
      </c>
      <c r="H14" s="98">
        <v>0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73">
        <f t="shared" si="0"/>
        <v>0</v>
      </c>
      <c r="O14" s="98">
        <v>0</v>
      </c>
    </row>
    <row r="15" spans="1:16">
      <c r="A15" s="221" t="s">
        <v>19</v>
      </c>
      <c r="B15" s="220" t="s">
        <v>24</v>
      </c>
      <c r="C15" s="48" t="s">
        <v>25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98">
        <v>0</v>
      </c>
      <c r="K15" s="98">
        <v>0</v>
      </c>
      <c r="L15" s="98">
        <v>0</v>
      </c>
      <c r="M15" s="98">
        <v>0</v>
      </c>
      <c r="N15" s="73">
        <f t="shared" si="0"/>
        <v>0</v>
      </c>
      <c r="O15" s="98">
        <v>0</v>
      </c>
    </row>
    <row r="16" spans="1:16">
      <c r="A16" s="221" t="s">
        <v>26</v>
      </c>
      <c r="B16" s="220" t="s">
        <v>364</v>
      </c>
      <c r="C16" s="48" t="s">
        <v>27</v>
      </c>
      <c r="D16" s="98">
        <v>0</v>
      </c>
      <c r="E16" s="98">
        <v>0</v>
      </c>
      <c r="F16" s="98">
        <v>0</v>
      </c>
      <c r="G16" s="98">
        <v>0</v>
      </c>
      <c r="H16" s="98">
        <v>0</v>
      </c>
      <c r="I16" s="98">
        <v>0</v>
      </c>
      <c r="J16" s="98">
        <v>0</v>
      </c>
      <c r="K16" s="98">
        <v>0</v>
      </c>
      <c r="L16" s="98">
        <v>0</v>
      </c>
      <c r="M16" s="98">
        <v>0</v>
      </c>
      <c r="N16" s="73">
        <f t="shared" si="0"/>
        <v>0</v>
      </c>
      <c r="O16" s="98">
        <v>0</v>
      </c>
    </row>
    <row r="17" spans="1:17" ht="24">
      <c r="A17" s="221" t="s">
        <v>19</v>
      </c>
      <c r="B17" s="220" t="s">
        <v>28</v>
      </c>
      <c r="C17" s="48" t="s">
        <v>29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98">
        <v>0</v>
      </c>
      <c r="J17" s="98">
        <v>0</v>
      </c>
      <c r="K17" s="98">
        <v>0</v>
      </c>
      <c r="L17" s="98">
        <v>0</v>
      </c>
      <c r="M17" s="98">
        <v>0</v>
      </c>
      <c r="N17" s="73">
        <f t="shared" si="0"/>
        <v>0</v>
      </c>
      <c r="O17" s="98">
        <v>0</v>
      </c>
    </row>
    <row r="18" spans="1:17">
      <c r="A18" s="221" t="s">
        <v>26</v>
      </c>
      <c r="B18" s="220" t="s">
        <v>30</v>
      </c>
      <c r="C18" s="48" t="s">
        <v>31</v>
      </c>
      <c r="D18" s="98">
        <v>0</v>
      </c>
      <c r="E18" s="98">
        <v>0</v>
      </c>
      <c r="F18" s="98">
        <v>0</v>
      </c>
      <c r="G18" s="98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  <c r="M18" s="98">
        <v>0</v>
      </c>
      <c r="N18" s="73">
        <f t="shared" si="0"/>
        <v>0</v>
      </c>
      <c r="O18" s="98">
        <v>0</v>
      </c>
    </row>
    <row r="19" spans="1:17" ht="12.2" customHeight="1">
      <c r="A19" s="221" t="s">
        <v>26</v>
      </c>
      <c r="B19" s="220" t="s">
        <v>32</v>
      </c>
      <c r="C19" s="48" t="s">
        <v>33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0</v>
      </c>
      <c r="J19" s="98">
        <v>0</v>
      </c>
      <c r="K19" s="98">
        <v>0</v>
      </c>
      <c r="L19" s="98">
        <v>0</v>
      </c>
      <c r="M19" s="98">
        <v>0</v>
      </c>
      <c r="N19" s="73">
        <f t="shared" si="0"/>
        <v>0</v>
      </c>
      <c r="O19" s="98">
        <v>0</v>
      </c>
    </row>
    <row r="20" spans="1:17">
      <c r="A20" s="221" t="s">
        <v>16</v>
      </c>
      <c r="B20" s="220" t="s">
        <v>34</v>
      </c>
      <c r="C20" s="48" t="s">
        <v>35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98">
        <v>0</v>
      </c>
      <c r="K20" s="98">
        <v>0</v>
      </c>
      <c r="L20" s="98">
        <v>0</v>
      </c>
      <c r="M20" s="98">
        <v>0</v>
      </c>
      <c r="N20" s="73">
        <f t="shared" si="0"/>
        <v>0</v>
      </c>
      <c r="O20" s="98">
        <v>0</v>
      </c>
    </row>
    <row r="21" spans="1:17">
      <c r="A21" s="221" t="s">
        <v>19</v>
      </c>
      <c r="B21" s="220" t="s">
        <v>36</v>
      </c>
      <c r="C21" s="48" t="s">
        <v>37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>
        <v>0</v>
      </c>
      <c r="M21" s="98">
        <v>0</v>
      </c>
      <c r="N21" s="73">
        <f t="shared" si="0"/>
        <v>0</v>
      </c>
      <c r="O21" s="98">
        <v>0</v>
      </c>
    </row>
    <row r="22" spans="1:17">
      <c r="A22" s="221" t="s">
        <v>19</v>
      </c>
      <c r="B22" s="220" t="s">
        <v>38</v>
      </c>
      <c r="C22" s="48" t="s">
        <v>39</v>
      </c>
      <c r="D22" s="98">
        <v>0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98">
        <v>0</v>
      </c>
      <c r="K22" s="98">
        <v>0</v>
      </c>
      <c r="L22" s="98">
        <v>0</v>
      </c>
      <c r="M22" s="98">
        <v>0</v>
      </c>
      <c r="N22" s="73">
        <f t="shared" si="0"/>
        <v>0</v>
      </c>
      <c r="O22" s="98">
        <v>0</v>
      </c>
    </row>
    <row r="23" spans="1:17" ht="12.2" customHeight="1">
      <c r="A23" s="221" t="s">
        <v>14</v>
      </c>
      <c r="B23" s="220" t="s">
        <v>365</v>
      </c>
      <c r="C23" s="48" t="s">
        <v>40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  <c r="M23" s="98">
        <v>0</v>
      </c>
      <c r="N23" s="73">
        <f t="shared" si="0"/>
        <v>0</v>
      </c>
      <c r="O23" s="98">
        <v>0</v>
      </c>
    </row>
    <row r="24" spans="1:17">
      <c r="A24" s="221" t="s">
        <v>16</v>
      </c>
      <c r="B24" s="220" t="s">
        <v>41</v>
      </c>
      <c r="C24" s="48" t="s">
        <v>42</v>
      </c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98">
        <v>0</v>
      </c>
      <c r="K24" s="98">
        <v>0</v>
      </c>
      <c r="L24" s="98">
        <v>0</v>
      </c>
      <c r="M24" s="98">
        <v>0</v>
      </c>
      <c r="N24" s="73">
        <f t="shared" si="0"/>
        <v>0</v>
      </c>
      <c r="O24" s="98">
        <v>0</v>
      </c>
    </row>
    <row r="25" spans="1:17" ht="12" customHeight="1">
      <c r="A25" s="221" t="s">
        <v>19</v>
      </c>
      <c r="B25" s="220" t="s">
        <v>366</v>
      </c>
      <c r="C25" s="217" t="s">
        <v>335</v>
      </c>
      <c r="D25" s="98">
        <v>0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</v>
      </c>
      <c r="M25" s="98">
        <v>0</v>
      </c>
      <c r="N25" s="73">
        <f t="shared" si="0"/>
        <v>0</v>
      </c>
      <c r="O25" s="98">
        <v>0</v>
      </c>
    </row>
    <row r="26" spans="1:17">
      <c r="A26" s="221" t="s">
        <v>26</v>
      </c>
      <c r="B26" s="220" t="s">
        <v>367</v>
      </c>
      <c r="C26" s="217" t="s">
        <v>361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0</v>
      </c>
      <c r="M26" s="98">
        <v>0</v>
      </c>
      <c r="N26" s="73">
        <f t="shared" si="0"/>
        <v>0</v>
      </c>
      <c r="O26" s="98">
        <v>0</v>
      </c>
      <c r="P26" s="73">
        <f t="shared" ref="P26" si="1">SUM(D26:O26)</f>
        <v>0</v>
      </c>
      <c r="Q26" s="72">
        <v>0</v>
      </c>
    </row>
    <row r="27" spans="1:17" ht="24" customHeight="1">
      <c r="A27" s="219" t="s">
        <v>59</v>
      </c>
      <c r="B27" s="220"/>
      <c r="C27" s="49"/>
      <c r="D27" s="74"/>
      <c r="E27" s="46"/>
      <c r="F27" s="46"/>
      <c r="G27" s="46"/>
      <c r="H27" s="46"/>
      <c r="I27" s="46"/>
      <c r="J27" s="46"/>
      <c r="K27" s="46"/>
      <c r="L27" s="46"/>
      <c r="M27" s="46"/>
      <c r="N27" s="75"/>
      <c r="O27" s="76"/>
    </row>
    <row r="28" spans="1:17">
      <c r="A28" s="221" t="s">
        <v>26</v>
      </c>
      <c r="B28" s="220" t="s">
        <v>60</v>
      </c>
      <c r="C28" s="52" t="s">
        <v>61</v>
      </c>
      <c r="D28" s="98">
        <v>0</v>
      </c>
      <c r="E28" s="98">
        <v>0</v>
      </c>
      <c r="F28" s="98">
        <v>0</v>
      </c>
      <c r="G28" s="98">
        <v>0</v>
      </c>
      <c r="H28" s="98">
        <v>0</v>
      </c>
      <c r="I28" s="98">
        <v>0</v>
      </c>
      <c r="J28" s="98">
        <v>0</v>
      </c>
      <c r="K28" s="98">
        <v>0</v>
      </c>
      <c r="L28" s="98">
        <v>0</v>
      </c>
      <c r="M28" s="98">
        <v>0</v>
      </c>
      <c r="N28" s="73">
        <f t="shared" ref="N28:N35" si="2">SUM(D28:M28)</f>
        <v>0</v>
      </c>
      <c r="O28" s="98">
        <v>0</v>
      </c>
    </row>
    <row r="29" spans="1:17">
      <c r="A29" s="221" t="s">
        <v>19</v>
      </c>
      <c r="B29" s="220" t="s">
        <v>62</v>
      </c>
      <c r="C29" s="48" t="s">
        <v>63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>
        <v>0</v>
      </c>
      <c r="M29" s="98">
        <v>0</v>
      </c>
      <c r="N29" s="73">
        <f t="shared" si="2"/>
        <v>0</v>
      </c>
      <c r="O29" s="98">
        <v>0</v>
      </c>
    </row>
    <row r="30" spans="1:17">
      <c r="A30" s="221" t="s">
        <v>19</v>
      </c>
      <c r="B30" s="220" t="s">
        <v>65</v>
      </c>
      <c r="C30" s="48" t="s">
        <v>66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0</v>
      </c>
      <c r="M30" s="98">
        <v>0</v>
      </c>
      <c r="N30" s="73">
        <f t="shared" si="2"/>
        <v>0</v>
      </c>
      <c r="O30" s="98">
        <v>0</v>
      </c>
    </row>
    <row r="31" spans="1:17">
      <c r="A31" s="221" t="s">
        <v>19</v>
      </c>
      <c r="B31" s="220" t="s">
        <v>67</v>
      </c>
      <c r="C31" s="48" t="s">
        <v>68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98">
        <v>0</v>
      </c>
      <c r="K31" s="98">
        <v>0</v>
      </c>
      <c r="L31" s="98">
        <v>0</v>
      </c>
      <c r="M31" s="98">
        <v>0</v>
      </c>
      <c r="N31" s="73">
        <f t="shared" si="2"/>
        <v>0</v>
      </c>
      <c r="O31" s="98">
        <v>0</v>
      </c>
    </row>
    <row r="32" spans="1:17">
      <c r="A32" s="221" t="s">
        <v>19</v>
      </c>
      <c r="B32" s="220" t="s">
        <v>69</v>
      </c>
      <c r="C32" s="48" t="s">
        <v>70</v>
      </c>
      <c r="D32" s="98">
        <v>0</v>
      </c>
      <c r="E32" s="98">
        <v>0</v>
      </c>
      <c r="F32" s="98">
        <v>0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  <c r="L32" s="98">
        <v>0</v>
      </c>
      <c r="M32" s="98">
        <v>0</v>
      </c>
      <c r="N32" s="73">
        <f t="shared" si="2"/>
        <v>0</v>
      </c>
      <c r="O32" s="98">
        <v>0</v>
      </c>
    </row>
    <row r="33" spans="1:15">
      <c r="A33" s="221" t="s">
        <v>19</v>
      </c>
      <c r="B33" s="220" t="s">
        <v>71</v>
      </c>
      <c r="C33" s="48" t="s">
        <v>72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98">
        <v>0</v>
      </c>
      <c r="K33" s="98">
        <v>0</v>
      </c>
      <c r="L33" s="98">
        <v>0</v>
      </c>
      <c r="M33" s="98">
        <v>0</v>
      </c>
      <c r="N33" s="73">
        <f t="shared" si="2"/>
        <v>0</v>
      </c>
      <c r="O33" s="98">
        <v>0</v>
      </c>
    </row>
    <row r="34" spans="1:15">
      <c r="A34" s="221" t="s">
        <v>19</v>
      </c>
      <c r="B34" s="220" t="s">
        <v>73</v>
      </c>
      <c r="C34" s="48" t="s">
        <v>74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0</v>
      </c>
      <c r="M34" s="98">
        <v>0</v>
      </c>
      <c r="N34" s="73">
        <f t="shared" si="2"/>
        <v>0</v>
      </c>
      <c r="O34" s="98">
        <v>0</v>
      </c>
    </row>
    <row r="35" spans="1:15">
      <c r="A35" s="221" t="s">
        <v>19</v>
      </c>
      <c r="B35" s="220" t="s">
        <v>75</v>
      </c>
      <c r="C35" s="48" t="s">
        <v>76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98">
        <v>0</v>
      </c>
      <c r="K35" s="98">
        <v>0</v>
      </c>
      <c r="L35" s="98">
        <v>0</v>
      </c>
      <c r="M35" s="98">
        <v>0</v>
      </c>
      <c r="N35" s="73">
        <f t="shared" si="2"/>
        <v>0</v>
      </c>
      <c r="O35" s="98">
        <v>0</v>
      </c>
    </row>
    <row r="36" spans="1:15" ht="24" customHeight="1">
      <c r="A36" s="219" t="s">
        <v>77</v>
      </c>
      <c r="B36" s="220"/>
      <c r="C36" s="49"/>
      <c r="D36" s="74"/>
      <c r="E36" s="46"/>
      <c r="F36" s="46"/>
      <c r="G36" s="46"/>
      <c r="H36" s="46"/>
      <c r="I36" s="46"/>
      <c r="J36" s="46"/>
      <c r="K36" s="46"/>
      <c r="L36" s="46"/>
      <c r="M36" s="46"/>
      <c r="N36" s="75"/>
      <c r="O36" s="76"/>
    </row>
    <row r="37" spans="1:15">
      <c r="A37" s="221"/>
      <c r="B37" s="225" t="s">
        <v>78</v>
      </c>
      <c r="C37" s="50" t="s">
        <v>79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73">
        <f t="shared" ref="N37:N42" si="3">SUM(D37:M37)</f>
        <v>0</v>
      </c>
      <c r="O37" s="98">
        <v>0</v>
      </c>
    </row>
    <row r="38" spans="1:15">
      <c r="A38" s="221" t="s">
        <v>14</v>
      </c>
      <c r="B38" s="225" t="s">
        <v>371</v>
      </c>
      <c r="C38" s="51" t="s">
        <v>80</v>
      </c>
      <c r="D38" s="98">
        <v>0</v>
      </c>
      <c r="E38" s="98">
        <v>0</v>
      </c>
      <c r="F38" s="98">
        <v>0</v>
      </c>
      <c r="G38" s="98">
        <v>0</v>
      </c>
      <c r="H38" s="98">
        <v>0</v>
      </c>
      <c r="I38" s="98">
        <v>0</v>
      </c>
      <c r="J38" s="98">
        <v>0</v>
      </c>
      <c r="K38" s="98">
        <v>0</v>
      </c>
      <c r="L38" s="98">
        <v>0</v>
      </c>
      <c r="M38" s="98">
        <v>0</v>
      </c>
      <c r="N38" s="73">
        <f t="shared" si="3"/>
        <v>0</v>
      </c>
      <c r="O38" s="98">
        <v>0</v>
      </c>
    </row>
    <row r="39" spans="1:15">
      <c r="A39" s="221" t="s">
        <v>14</v>
      </c>
      <c r="B39" s="220" t="s">
        <v>81</v>
      </c>
      <c r="C39" s="48" t="s">
        <v>82</v>
      </c>
      <c r="D39" s="98">
        <v>0</v>
      </c>
      <c r="E39" s="98">
        <v>0</v>
      </c>
      <c r="F39" s="98">
        <v>0</v>
      </c>
      <c r="G39" s="98">
        <v>0</v>
      </c>
      <c r="H39" s="98">
        <v>0</v>
      </c>
      <c r="I39" s="98">
        <v>0</v>
      </c>
      <c r="J39" s="98">
        <v>0</v>
      </c>
      <c r="K39" s="98">
        <v>0</v>
      </c>
      <c r="L39" s="98">
        <v>0</v>
      </c>
      <c r="M39" s="98">
        <v>0</v>
      </c>
      <c r="N39" s="73">
        <f t="shared" si="3"/>
        <v>0</v>
      </c>
      <c r="O39" s="98">
        <v>0</v>
      </c>
    </row>
    <row r="40" spans="1:15">
      <c r="A40" s="221" t="s">
        <v>26</v>
      </c>
      <c r="B40" s="220" t="s">
        <v>83</v>
      </c>
      <c r="C40" s="48" t="s">
        <v>84</v>
      </c>
      <c r="D40" s="98">
        <v>0</v>
      </c>
      <c r="E40" s="98">
        <v>0</v>
      </c>
      <c r="F40" s="98">
        <v>0</v>
      </c>
      <c r="G40" s="98">
        <v>0</v>
      </c>
      <c r="H40" s="98">
        <v>0</v>
      </c>
      <c r="I40" s="98">
        <v>0</v>
      </c>
      <c r="J40" s="98">
        <v>0</v>
      </c>
      <c r="K40" s="98">
        <v>0</v>
      </c>
      <c r="L40" s="98">
        <v>0</v>
      </c>
      <c r="M40" s="98">
        <v>0</v>
      </c>
      <c r="N40" s="73">
        <f t="shared" si="3"/>
        <v>0</v>
      </c>
      <c r="O40" s="98">
        <v>0</v>
      </c>
    </row>
    <row r="41" spans="1:15">
      <c r="A41" s="221" t="s">
        <v>14</v>
      </c>
      <c r="B41" s="220" t="s">
        <v>85</v>
      </c>
      <c r="C41" s="48" t="s">
        <v>86</v>
      </c>
      <c r="D41" s="98">
        <v>0</v>
      </c>
      <c r="E41" s="98">
        <v>0</v>
      </c>
      <c r="F41" s="98">
        <v>0</v>
      </c>
      <c r="G41" s="98">
        <v>0</v>
      </c>
      <c r="H41" s="98">
        <v>0</v>
      </c>
      <c r="I41" s="98">
        <v>0</v>
      </c>
      <c r="J41" s="98">
        <v>0</v>
      </c>
      <c r="K41" s="98">
        <v>0</v>
      </c>
      <c r="L41" s="98">
        <v>0</v>
      </c>
      <c r="M41" s="98">
        <v>0</v>
      </c>
      <c r="N41" s="73">
        <f t="shared" si="3"/>
        <v>0</v>
      </c>
      <c r="O41" s="98">
        <v>0</v>
      </c>
    </row>
    <row r="42" spans="1:15">
      <c r="A42" s="221" t="s">
        <v>19</v>
      </c>
      <c r="B42" s="220" t="s">
        <v>87</v>
      </c>
      <c r="C42" s="48" t="s">
        <v>88</v>
      </c>
      <c r="D42" s="98">
        <v>0</v>
      </c>
      <c r="E42" s="98">
        <v>0</v>
      </c>
      <c r="F42" s="98">
        <v>0</v>
      </c>
      <c r="G42" s="98">
        <v>0</v>
      </c>
      <c r="H42" s="98">
        <v>0</v>
      </c>
      <c r="I42" s="98">
        <v>0</v>
      </c>
      <c r="J42" s="98">
        <v>0</v>
      </c>
      <c r="K42" s="98">
        <v>0</v>
      </c>
      <c r="L42" s="98">
        <v>0</v>
      </c>
      <c r="M42" s="98">
        <v>0</v>
      </c>
      <c r="N42" s="73">
        <f t="shared" si="3"/>
        <v>0</v>
      </c>
      <c r="O42" s="98">
        <v>0</v>
      </c>
    </row>
    <row r="43" spans="1:15" ht="24" customHeight="1">
      <c r="A43" s="219" t="s">
        <v>340</v>
      </c>
      <c r="B43" s="220"/>
      <c r="C43" s="49"/>
      <c r="D43" s="74"/>
      <c r="E43" s="46"/>
      <c r="F43" s="46"/>
      <c r="G43" s="46"/>
      <c r="H43" s="46"/>
      <c r="I43" s="46"/>
      <c r="J43" s="46"/>
      <c r="K43" s="46"/>
      <c r="L43" s="46"/>
      <c r="M43" s="46"/>
      <c r="N43" s="75"/>
      <c r="O43" s="76"/>
    </row>
    <row r="44" spans="1:15">
      <c r="A44" s="221" t="s">
        <v>19</v>
      </c>
      <c r="B44" s="220" t="s">
        <v>89</v>
      </c>
      <c r="C44" s="50" t="s">
        <v>90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0</v>
      </c>
      <c r="L44" s="98">
        <v>0</v>
      </c>
      <c r="M44" s="98">
        <v>0</v>
      </c>
      <c r="N44" s="73">
        <f t="shared" ref="N44:N52" si="4">SUM(D44:M44)</f>
        <v>0</v>
      </c>
      <c r="O44" s="98">
        <v>0</v>
      </c>
    </row>
    <row r="45" spans="1:15">
      <c r="A45" s="221" t="s">
        <v>19</v>
      </c>
      <c r="B45" s="220" t="s">
        <v>91</v>
      </c>
      <c r="C45" s="48" t="s">
        <v>92</v>
      </c>
      <c r="D45" s="98">
        <v>0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73">
        <f t="shared" si="4"/>
        <v>0</v>
      </c>
      <c r="O45" s="98">
        <v>0</v>
      </c>
    </row>
    <row r="46" spans="1:15">
      <c r="A46" s="221" t="s">
        <v>16</v>
      </c>
      <c r="B46" s="220" t="s">
        <v>93</v>
      </c>
      <c r="C46" s="48" t="s">
        <v>94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98">
        <v>0</v>
      </c>
      <c r="N46" s="73">
        <f t="shared" si="4"/>
        <v>0</v>
      </c>
      <c r="O46" s="98">
        <v>0</v>
      </c>
    </row>
    <row r="47" spans="1:15">
      <c r="A47" s="221" t="s">
        <v>19</v>
      </c>
      <c r="B47" s="220" t="s">
        <v>95</v>
      </c>
      <c r="C47" s="48" t="s">
        <v>96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98">
        <v>0</v>
      </c>
      <c r="K47" s="98">
        <v>0</v>
      </c>
      <c r="L47" s="98">
        <v>0</v>
      </c>
      <c r="M47" s="98">
        <v>0</v>
      </c>
      <c r="N47" s="73">
        <f t="shared" si="4"/>
        <v>0</v>
      </c>
      <c r="O47" s="98">
        <v>0</v>
      </c>
    </row>
    <row r="48" spans="1:15">
      <c r="A48" s="221" t="s">
        <v>19</v>
      </c>
      <c r="B48" s="220" t="s">
        <v>97</v>
      </c>
      <c r="C48" s="50" t="s">
        <v>98</v>
      </c>
      <c r="D48" s="98">
        <v>0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98">
        <v>0</v>
      </c>
      <c r="K48" s="98">
        <v>0</v>
      </c>
      <c r="L48" s="98">
        <v>0</v>
      </c>
      <c r="M48" s="98">
        <v>0</v>
      </c>
      <c r="N48" s="73">
        <f t="shared" si="4"/>
        <v>0</v>
      </c>
      <c r="O48" s="98">
        <v>0</v>
      </c>
    </row>
    <row r="49" spans="1:15">
      <c r="A49" s="221" t="s">
        <v>99</v>
      </c>
      <c r="B49" s="286" t="s">
        <v>395</v>
      </c>
      <c r="C49" s="48" t="s">
        <v>100</v>
      </c>
      <c r="D49" s="98">
        <v>0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  <c r="L49" s="98">
        <v>0</v>
      </c>
      <c r="M49" s="98">
        <v>0</v>
      </c>
      <c r="N49" s="73">
        <f t="shared" si="4"/>
        <v>0</v>
      </c>
      <c r="O49" s="98">
        <v>0</v>
      </c>
    </row>
    <row r="50" spans="1:15" ht="12.2" customHeight="1">
      <c r="A50" s="221" t="s">
        <v>101</v>
      </c>
      <c r="B50" s="220" t="s">
        <v>102</v>
      </c>
      <c r="C50" s="48" t="s">
        <v>103</v>
      </c>
      <c r="D50" s="98">
        <v>0</v>
      </c>
      <c r="E50" s="98">
        <v>0</v>
      </c>
      <c r="F50" s="98">
        <v>0</v>
      </c>
      <c r="G50" s="98">
        <v>0</v>
      </c>
      <c r="H50" s="98">
        <v>0</v>
      </c>
      <c r="I50" s="98">
        <v>0</v>
      </c>
      <c r="J50" s="98">
        <v>0</v>
      </c>
      <c r="K50" s="98">
        <v>0</v>
      </c>
      <c r="L50" s="98">
        <v>0</v>
      </c>
      <c r="M50" s="98">
        <v>0</v>
      </c>
      <c r="N50" s="73">
        <f t="shared" si="4"/>
        <v>0</v>
      </c>
      <c r="O50" s="98">
        <v>0</v>
      </c>
    </row>
    <row r="51" spans="1:15">
      <c r="A51" s="221" t="s">
        <v>19</v>
      </c>
      <c r="B51" s="220" t="s">
        <v>104</v>
      </c>
      <c r="C51" s="48" t="s">
        <v>105</v>
      </c>
      <c r="D51" s="98">
        <v>0</v>
      </c>
      <c r="E51" s="98">
        <v>0</v>
      </c>
      <c r="F51" s="98">
        <v>0</v>
      </c>
      <c r="G51" s="98">
        <v>0</v>
      </c>
      <c r="H51" s="98">
        <v>0</v>
      </c>
      <c r="I51" s="98">
        <v>0</v>
      </c>
      <c r="J51" s="98">
        <v>0</v>
      </c>
      <c r="K51" s="98">
        <v>0</v>
      </c>
      <c r="L51" s="98">
        <v>0</v>
      </c>
      <c r="M51" s="98">
        <v>0</v>
      </c>
      <c r="N51" s="73">
        <f t="shared" si="4"/>
        <v>0</v>
      </c>
      <c r="O51" s="98">
        <v>0</v>
      </c>
    </row>
    <row r="52" spans="1:15">
      <c r="A52" s="221" t="s">
        <v>19</v>
      </c>
      <c r="B52" s="220" t="s">
        <v>106</v>
      </c>
      <c r="C52" s="48" t="s">
        <v>107</v>
      </c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>
        <v>0</v>
      </c>
      <c r="M52" s="98">
        <v>0</v>
      </c>
      <c r="N52" s="73">
        <f t="shared" si="4"/>
        <v>0</v>
      </c>
      <c r="O52" s="98">
        <v>0</v>
      </c>
    </row>
    <row r="53" spans="1:15" ht="24" customHeight="1">
      <c r="A53" s="219" t="s">
        <v>108</v>
      </c>
      <c r="B53" s="220"/>
      <c r="C53" s="49" t="s">
        <v>9</v>
      </c>
      <c r="D53" s="74"/>
      <c r="E53" s="46"/>
      <c r="F53" s="46"/>
      <c r="G53" s="46"/>
      <c r="H53" s="46"/>
      <c r="I53" s="46"/>
      <c r="J53" s="46"/>
      <c r="K53" s="46"/>
      <c r="L53" s="46"/>
      <c r="M53" s="46"/>
      <c r="N53" s="75"/>
      <c r="O53" s="76"/>
    </row>
    <row r="54" spans="1:15">
      <c r="A54" s="221" t="s">
        <v>14</v>
      </c>
      <c r="B54" s="220" t="s">
        <v>109</v>
      </c>
      <c r="C54" s="50" t="s">
        <v>110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98">
        <v>0</v>
      </c>
      <c r="K54" s="98">
        <v>0</v>
      </c>
      <c r="L54" s="98">
        <v>0</v>
      </c>
      <c r="M54" s="98">
        <v>0</v>
      </c>
      <c r="N54" s="73">
        <f t="shared" ref="N54:N65" si="5">SUM(D54:M54)</f>
        <v>0</v>
      </c>
      <c r="O54" s="98">
        <v>0</v>
      </c>
    </row>
    <row r="55" spans="1:15" ht="24">
      <c r="A55" s="224"/>
      <c r="B55" s="220" t="s">
        <v>111</v>
      </c>
      <c r="C55" s="51" t="s">
        <v>112</v>
      </c>
      <c r="D55" s="98">
        <v>0</v>
      </c>
      <c r="E55" s="98">
        <v>0</v>
      </c>
      <c r="F55" s="98">
        <v>0</v>
      </c>
      <c r="G55" s="98">
        <v>0</v>
      </c>
      <c r="H55" s="98">
        <v>0</v>
      </c>
      <c r="I55" s="98">
        <v>0</v>
      </c>
      <c r="J55" s="98">
        <v>0</v>
      </c>
      <c r="K55" s="98">
        <v>0</v>
      </c>
      <c r="L55" s="98">
        <v>0</v>
      </c>
      <c r="M55" s="98">
        <v>0</v>
      </c>
      <c r="N55" s="73">
        <f>SUM(D55:M55)</f>
        <v>0</v>
      </c>
      <c r="O55" s="98">
        <v>0</v>
      </c>
    </row>
    <row r="56" spans="1:15">
      <c r="A56" s="221" t="s">
        <v>16</v>
      </c>
      <c r="B56" s="220" t="s">
        <v>113</v>
      </c>
      <c r="C56" s="48" t="s">
        <v>114</v>
      </c>
      <c r="D56" s="98">
        <v>0</v>
      </c>
      <c r="E56" s="98">
        <v>0</v>
      </c>
      <c r="F56" s="98">
        <v>0</v>
      </c>
      <c r="G56" s="98">
        <v>0</v>
      </c>
      <c r="H56" s="98">
        <v>0</v>
      </c>
      <c r="I56" s="98">
        <v>0</v>
      </c>
      <c r="J56" s="98">
        <v>0</v>
      </c>
      <c r="K56" s="98">
        <v>0</v>
      </c>
      <c r="L56" s="98">
        <v>0</v>
      </c>
      <c r="M56" s="98">
        <v>0</v>
      </c>
      <c r="N56" s="73">
        <f t="shared" si="5"/>
        <v>0</v>
      </c>
      <c r="O56" s="98">
        <v>0</v>
      </c>
    </row>
    <row r="57" spans="1:15">
      <c r="A57" s="221" t="s">
        <v>14</v>
      </c>
      <c r="B57" s="220" t="s">
        <v>115</v>
      </c>
      <c r="C57" s="48" t="s">
        <v>116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8">
        <v>0</v>
      </c>
      <c r="J57" s="98">
        <v>0</v>
      </c>
      <c r="K57" s="98">
        <v>0</v>
      </c>
      <c r="L57" s="98">
        <v>0</v>
      </c>
      <c r="M57" s="98">
        <v>0</v>
      </c>
      <c r="N57" s="73">
        <f t="shared" si="5"/>
        <v>0</v>
      </c>
      <c r="O57" s="98">
        <v>0</v>
      </c>
    </row>
    <row r="58" spans="1:15">
      <c r="A58" s="221" t="s">
        <v>19</v>
      </c>
      <c r="B58" s="220" t="s">
        <v>342</v>
      </c>
      <c r="C58" s="48" t="s">
        <v>117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8">
        <v>0</v>
      </c>
      <c r="J58" s="98">
        <v>0</v>
      </c>
      <c r="K58" s="98">
        <v>0</v>
      </c>
      <c r="L58" s="98">
        <v>0</v>
      </c>
      <c r="M58" s="98">
        <v>0</v>
      </c>
      <c r="N58" s="73">
        <f t="shared" si="5"/>
        <v>0</v>
      </c>
      <c r="O58" s="98">
        <v>0</v>
      </c>
    </row>
    <row r="59" spans="1:15">
      <c r="A59" s="221" t="s">
        <v>19</v>
      </c>
      <c r="B59" s="220" t="s">
        <v>118</v>
      </c>
      <c r="C59" s="48" t="s">
        <v>119</v>
      </c>
      <c r="D59" s="98">
        <v>0</v>
      </c>
      <c r="E59" s="98">
        <v>0</v>
      </c>
      <c r="F59" s="98">
        <v>0</v>
      </c>
      <c r="G59" s="98">
        <v>0</v>
      </c>
      <c r="H59" s="98">
        <v>0</v>
      </c>
      <c r="I59" s="98">
        <v>0</v>
      </c>
      <c r="J59" s="98">
        <v>0</v>
      </c>
      <c r="K59" s="98">
        <v>0</v>
      </c>
      <c r="L59" s="98">
        <v>0</v>
      </c>
      <c r="M59" s="98">
        <v>0</v>
      </c>
      <c r="N59" s="73">
        <f t="shared" si="5"/>
        <v>0</v>
      </c>
      <c r="O59" s="98">
        <v>0</v>
      </c>
    </row>
    <row r="60" spans="1:15">
      <c r="A60" s="221" t="s">
        <v>19</v>
      </c>
      <c r="B60" s="220" t="s">
        <v>120</v>
      </c>
      <c r="C60" s="48" t="s">
        <v>121</v>
      </c>
      <c r="D60" s="98">
        <v>0</v>
      </c>
      <c r="E60" s="98">
        <v>0</v>
      </c>
      <c r="F60" s="98">
        <v>0</v>
      </c>
      <c r="G60" s="98">
        <v>0</v>
      </c>
      <c r="H60" s="98">
        <v>0</v>
      </c>
      <c r="I60" s="98">
        <v>0</v>
      </c>
      <c r="J60" s="98">
        <v>0</v>
      </c>
      <c r="K60" s="98">
        <v>0</v>
      </c>
      <c r="L60" s="98">
        <v>0</v>
      </c>
      <c r="M60" s="98">
        <v>0</v>
      </c>
      <c r="N60" s="73">
        <f t="shared" si="5"/>
        <v>0</v>
      </c>
      <c r="O60" s="98">
        <v>0</v>
      </c>
    </row>
    <row r="61" spans="1:15">
      <c r="A61" s="221" t="s">
        <v>19</v>
      </c>
      <c r="B61" s="220" t="s">
        <v>122</v>
      </c>
      <c r="C61" s="48" t="s">
        <v>123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98">
        <v>0</v>
      </c>
      <c r="K61" s="98">
        <v>0</v>
      </c>
      <c r="L61" s="98">
        <v>0</v>
      </c>
      <c r="M61" s="98">
        <v>0</v>
      </c>
      <c r="N61" s="73">
        <f t="shared" si="5"/>
        <v>0</v>
      </c>
      <c r="O61" s="98">
        <v>0</v>
      </c>
    </row>
    <row r="62" spans="1:15">
      <c r="A62" s="221" t="s">
        <v>19</v>
      </c>
      <c r="B62" s="220" t="s">
        <v>124</v>
      </c>
      <c r="C62" s="48" t="s">
        <v>125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98">
        <v>0</v>
      </c>
      <c r="N62" s="73">
        <f t="shared" si="5"/>
        <v>0</v>
      </c>
      <c r="O62" s="98">
        <v>0</v>
      </c>
    </row>
    <row r="63" spans="1:15">
      <c r="A63" s="221" t="s">
        <v>19</v>
      </c>
      <c r="B63" s="220" t="s">
        <v>126</v>
      </c>
      <c r="C63" s="48" t="s">
        <v>127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98">
        <v>0</v>
      </c>
      <c r="L63" s="98">
        <v>0</v>
      </c>
      <c r="M63" s="98">
        <v>0</v>
      </c>
      <c r="N63" s="73">
        <f>SUM(D63:M63)</f>
        <v>0</v>
      </c>
      <c r="O63" s="98">
        <v>0</v>
      </c>
    </row>
    <row r="64" spans="1:15">
      <c r="A64" s="221" t="s">
        <v>19</v>
      </c>
      <c r="B64" s="220" t="s">
        <v>64</v>
      </c>
      <c r="C64" s="217" t="s">
        <v>338</v>
      </c>
      <c r="D64" s="98">
        <v>0</v>
      </c>
      <c r="E64" s="98">
        <v>0</v>
      </c>
      <c r="F64" s="98">
        <v>0</v>
      </c>
      <c r="G64" s="98">
        <v>0</v>
      </c>
      <c r="H64" s="98">
        <v>0</v>
      </c>
      <c r="I64" s="98">
        <v>0</v>
      </c>
      <c r="J64" s="98">
        <v>0</v>
      </c>
      <c r="K64" s="98">
        <v>0</v>
      </c>
      <c r="L64" s="98">
        <v>0</v>
      </c>
      <c r="M64" s="98">
        <v>0</v>
      </c>
      <c r="N64" s="73">
        <f>SUM(D64:M64)</f>
        <v>0</v>
      </c>
      <c r="O64" s="98">
        <v>0</v>
      </c>
    </row>
    <row r="65" spans="1:15">
      <c r="A65" s="221" t="s">
        <v>19</v>
      </c>
      <c r="B65" s="220" t="s">
        <v>406</v>
      </c>
      <c r="C65" s="217" t="s">
        <v>339</v>
      </c>
      <c r="D65" s="98">
        <v>0</v>
      </c>
      <c r="E65" s="98">
        <v>0</v>
      </c>
      <c r="F65" s="98">
        <v>0</v>
      </c>
      <c r="G65" s="98">
        <v>0</v>
      </c>
      <c r="H65" s="98">
        <v>0</v>
      </c>
      <c r="I65" s="98">
        <v>0</v>
      </c>
      <c r="J65" s="98">
        <v>0</v>
      </c>
      <c r="K65" s="98">
        <v>0</v>
      </c>
      <c r="L65" s="98">
        <v>0</v>
      </c>
      <c r="M65" s="98">
        <v>0</v>
      </c>
      <c r="N65" s="73">
        <f t="shared" si="5"/>
        <v>0</v>
      </c>
      <c r="O65" s="98">
        <v>0</v>
      </c>
    </row>
    <row r="66" spans="1:15" ht="24" customHeight="1">
      <c r="A66" s="219" t="s">
        <v>128</v>
      </c>
      <c r="B66" s="220"/>
      <c r="C66" s="49"/>
      <c r="D66" s="74"/>
      <c r="E66" s="46"/>
      <c r="F66" s="46"/>
      <c r="G66" s="46"/>
      <c r="H66" s="46"/>
      <c r="I66" s="46"/>
      <c r="J66" s="46"/>
      <c r="K66" s="46"/>
      <c r="L66" s="46"/>
      <c r="M66" s="46"/>
      <c r="N66" s="75"/>
      <c r="O66" s="76"/>
    </row>
    <row r="67" spans="1:15">
      <c r="A67" s="221" t="s">
        <v>14</v>
      </c>
      <c r="B67" s="220" t="s">
        <v>129</v>
      </c>
      <c r="C67" s="50" t="s">
        <v>130</v>
      </c>
      <c r="D67" s="98">
        <v>0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  <c r="L67" s="98">
        <v>0</v>
      </c>
      <c r="M67" s="98">
        <v>0</v>
      </c>
      <c r="N67" s="73">
        <f t="shared" ref="N67:N90" si="6">SUM(D67:M67)</f>
        <v>0</v>
      </c>
      <c r="O67" s="98">
        <v>0</v>
      </c>
    </row>
    <row r="68" spans="1:15">
      <c r="A68" s="221" t="s">
        <v>19</v>
      </c>
      <c r="B68" s="220" t="s">
        <v>131</v>
      </c>
      <c r="C68" s="48" t="s">
        <v>132</v>
      </c>
      <c r="D68" s="98">
        <v>0</v>
      </c>
      <c r="E68" s="98">
        <v>0</v>
      </c>
      <c r="F68" s="98">
        <v>0</v>
      </c>
      <c r="G68" s="98">
        <v>0</v>
      </c>
      <c r="H68" s="98">
        <v>0</v>
      </c>
      <c r="I68" s="98">
        <v>0</v>
      </c>
      <c r="J68" s="98">
        <v>0</v>
      </c>
      <c r="K68" s="98">
        <v>0</v>
      </c>
      <c r="L68" s="98">
        <v>0</v>
      </c>
      <c r="M68" s="98">
        <v>0</v>
      </c>
      <c r="N68" s="73">
        <f t="shared" si="6"/>
        <v>0</v>
      </c>
      <c r="O68" s="98">
        <v>0</v>
      </c>
    </row>
    <row r="69" spans="1:15">
      <c r="A69" s="221" t="s">
        <v>19</v>
      </c>
      <c r="B69" s="220" t="s">
        <v>133</v>
      </c>
      <c r="C69" s="48" t="s">
        <v>134</v>
      </c>
      <c r="D69" s="98">
        <v>0</v>
      </c>
      <c r="E69" s="98">
        <v>0</v>
      </c>
      <c r="F69" s="98">
        <v>0</v>
      </c>
      <c r="G69" s="98">
        <v>0</v>
      </c>
      <c r="H69" s="98">
        <v>0</v>
      </c>
      <c r="I69" s="98">
        <v>0</v>
      </c>
      <c r="J69" s="98">
        <v>0</v>
      </c>
      <c r="K69" s="98">
        <v>0</v>
      </c>
      <c r="L69" s="98">
        <v>0</v>
      </c>
      <c r="M69" s="98">
        <v>0</v>
      </c>
      <c r="N69" s="73">
        <f t="shared" si="6"/>
        <v>0</v>
      </c>
      <c r="O69" s="98">
        <v>0</v>
      </c>
    </row>
    <row r="70" spans="1:15" ht="12.2" customHeight="1">
      <c r="A70" s="221" t="s">
        <v>26</v>
      </c>
      <c r="B70" s="220" t="s">
        <v>135</v>
      </c>
      <c r="C70" s="48" t="s">
        <v>136</v>
      </c>
      <c r="D70" s="98">
        <v>0</v>
      </c>
      <c r="E70" s="98">
        <v>0</v>
      </c>
      <c r="F70" s="98">
        <v>0</v>
      </c>
      <c r="G70" s="98">
        <v>0</v>
      </c>
      <c r="H70" s="98">
        <v>0</v>
      </c>
      <c r="I70" s="98">
        <v>0</v>
      </c>
      <c r="J70" s="98">
        <v>0</v>
      </c>
      <c r="K70" s="98">
        <v>0</v>
      </c>
      <c r="L70" s="98">
        <v>0</v>
      </c>
      <c r="M70" s="98">
        <v>0</v>
      </c>
      <c r="N70" s="73">
        <f t="shared" si="6"/>
        <v>0</v>
      </c>
      <c r="O70" s="98">
        <v>0</v>
      </c>
    </row>
    <row r="71" spans="1:15">
      <c r="A71" s="221" t="s">
        <v>19</v>
      </c>
      <c r="B71" s="286" t="s">
        <v>396</v>
      </c>
      <c r="C71" s="48" t="s">
        <v>137</v>
      </c>
      <c r="D71" s="98">
        <v>0</v>
      </c>
      <c r="E71" s="98">
        <v>0</v>
      </c>
      <c r="F71" s="98">
        <v>0</v>
      </c>
      <c r="G71" s="98">
        <v>0</v>
      </c>
      <c r="H71" s="98">
        <v>0</v>
      </c>
      <c r="I71" s="98">
        <v>0</v>
      </c>
      <c r="J71" s="98">
        <v>0</v>
      </c>
      <c r="K71" s="98">
        <v>0</v>
      </c>
      <c r="L71" s="98">
        <v>0</v>
      </c>
      <c r="M71" s="98">
        <v>0</v>
      </c>
      <c r="N71" s="73">
        <f t="shared" ref="N71:N72" si="7">SUM(D71:M71)</f>
        <v>0</v>
      </c>
      <c r="O71" s="98">
        <v>0</v>
      </c>
    </row>
    <row r="72" spans="1:15">
      <c r="A72" s="221" t="s">
        <v>19</v>
      </c>
      <c r="B72" s="286" t="s">
        <v>397</v>
      </c>
      <c r="C72" s="287" t="s">
        <v>398</v>
      </c>
      <c r="D72" s="98">
        <v>0</v>
      </c>
      <c r="E72" s="98">
        <v>0</v>
      </c>
      <c r="F72" s="98">
        <v>0</v>
      </c>
      <c r="G72" s="98">
        <v>0</v>
      </c>
      <c r="H72" s="98">
        <v>0</v>
      </c>
      <c r="I72" s="98">
        <v>0</v>
      </c>
      <c r="J72" s="98">
        <v>0</v>
      </c>
      <c r="K72" s="98">
        <v>0</v>
      </c>
      <c r="L72" s="98">
        <v>0</v>
      </c>
      <c r="M72" s="98">
        <v>0</v>
      </c>
      <c r="N72" s="73">
        <f t="shared" si="7"/>
        <v>0</v>
      </c>
      <c r="O72" s="98">
        <v>0</v>
      </c>
    </row>
    <row r="73" spans="1:15">
      <c r="A73" s="221" t="s">
        <v>19</v>
      </c>
      <c r="B73" s="286" t="s">
        <v>399</v>
      </c>
      <c r="C73" s="287" t="s">
        <v>400</v>
      </c>
      <c r="D73" s="98">
        <v>0</v>
      </c>
      <c r="E73" s="98">
        <v>0</v>
      </c>
      <c r="F73" s="98">
        <v>0</v>
      </c>
      <c r="G73" s="98">
        <v>0</v>
      </c>
      <c r="H73" s="98">
        <v>0</v>
      </c>
      <c r="I73" s="98">
        <v>0</v>
      </c>
      <c r="J73" s="98">
        <v>0</v>
      </c>
      <c r="K73" s="98">
        <v>0</v>
      </c>
      <c r="L73" s="98">
        <v>0</v>
      </c>
      <c r="M73" s="98">
        <v>0</v>
      </c>
      <c r="N73" s="73">
        <f t="shared" si="6"/>
        <v>0</v>
      </c>
      <c r="O73" s="98">
        <v>0</v>
      </c>
    </row>
    <row r="74" spans="1:15" ht="24" customHeight="1">
      <c r="A74" s="288" t="s">
        <v>401</v>
      </c>
      <c r="B74" s="220"/>
      <c r="C74" s="293"/>
      <c r="D74" s="74"/>
      <c r="E74" s="46"/>
      <c r="F74" s="46"/>
      <c r="G74" s="46"/>
      <c r="H74" s="46"/>
      <c r="I74" s="46"/>
      <c r="J74" s="46"/>
      <c r="K74" s="46"/>
      <c r="L74" s="46"/>
      <c r="M74" s="46"/>
      <c r="N74" s="75"/>
      <c r="O74" s="76"/>
    </row>
    <row r="75" spans="1:15">
      <c r="A75" s="221" t="s">
        <v>19</v>
      </c>
      <c r="B75" s="223" t="s">
        <v>52</v>
      </c>
      <c r="C75" s="48" t="s">
        <v>53</v>
      </c>
      <c r="D75" s="98">
        <v>0</v>
      </c>
      <c r="E75" s="98">
        <v>0</v>
      </c>
      <c r="F75" s="98">
        <v>0</v>
      </c>
      <c r="G75" s="98">
        <v>0</v>
      </c>
      <c r="H75" s="98">
        <v>0</v>
      </c>
      <c r="I75" s="98">
        <v>0</v>
      </c>
      <c r="J75" s="98">
        <v>0</v>
      </c>
      <c r="K75" s="98">
        <v>0</v>
      </c>
      <c r="L75" s="98">
        <v>0</v>
      </c>
      <c r="M75" s="98">
        <v>0</v>
      </c>
      <c r="N75" s="73">
        <f t="shared" ref="N75:N87" si="8">SUM(D75:M75)</f>
        <v>0</v>
      </c>
      <c r="O75" s="98">
        <v>0</v>
      </c>
    </row>
    <row r="76" spans="1:15">
      <c r="A76" s="221" t="s">
        <v>19</v>
      </c>
      <c r="B76" s="223" t="s">
        <v>321</v>
      </c>
      <c r="C76" s="48" t="s">
        <v>54</v>
      </c>
      <c r="D76" s="98">
        <v>0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98">
        <v>0</v>
      </c>
      <c r="K76" s="98">
        <v>0</v>
      </c>
      <c r="L76" s="98">
        <v>0</v>
      </c>
      <c r="M76" s="98">
        <v>0</v>
      </c>
      <c r="N76" s="73">
        <f t="shared" si="8"/>
        <v>0</v>
      </c>
      <c r="O76" s="98">
        <v>0</v>
      </c>
    </row>
    <row r="77" spans="1:15" ht="24" customHeight="1">
      <c r="A77" s="288" t="s">
        <v>55</v>
      </c>
      <c r="B77" s="220"/>
      <c r="C77" s="293"/>
      <c r="D77" s="74"/>
      <c r="E77" s="46"/>
      <c r="F77" s="46"/>
      <c r="G77" s="46"/>
      <c r="H77" s="46"/>
      <c r="I77" s="46"/>
      <c r="J77" s="46"/>
      <c r="K77" s="46"/>
      <c r="L77" s="46"/>
      <c r="M77" s="46"/>
      <c r="N77" s="75"/>
      <c r="O77" s="76"/>
    </row>
    <row r="78" spans="1:15">
      <c r="A78" s="221" t="s">
        <v>19</v>
      </c>
      <c r="B78" s="223" t="s">
        <v>55</v>
      </c>
      <c r="C78" s="48" t="s">
        <v>56</v>
      </c>
      <c r="D78" s="98">
        <v>0</v>
      </c>
      <c r="E78" s="98">
        <v>0</v>
      </c>
      <c r="F78" s="98">
        <v>0</v>
      </c>
      <c r="G78" s="98">
        <v>0</v>
      </c>
      <c r="H78" s="98">
        <v>0</v>
      </c>
      <c r="I78" s="98">
        <v>0</v>
      </c>
      <c r="J78" s="98">
        <v>0</v>
      </c>
      <c r="K78" s="98">
        <v>0</v>
      </c>
      <c r="L78" s="98">
        <v>0</v>
      </c>
      <c r="M78" s="98">
        <v>0</v>
      </c>
      <c r="N78" s="73">
        <f t="shared" si="8"/>
        <v>0</v>
      </c>
      <c r="O78" s="98">
        <v>0</v>
      </c>
    </row>
    <row r="79" spans="1:15" ht="24" customHeight="1">
      <c r="A79" s="224"/>
      <c r="B79" s="223" t="s">
        <v>57</v>
      </c>
      <c r="C79" s="48" t="s">
        <v>58</v>
      </c>
      <c r="D79" s="98">
        <v>0</v>
      </c>
      <c r="E79" s="98">
        <v>0</v>
      </c>
      <c r="F79" s="98">
        <v>0</v>
      </c>
      <c r="G79" s="98">
        <v>0</v>
      </c>
      <c r="H79" s="98">
        <v>0</v>
      </c>
      <c r="I79" s="98">
        <v>0</v>
      </c>
      <c r="J79" s="98">
        <v>0</v>
      </c>
      <c r="K79" s="98">
        <v>0</v>
      </c>
      <c r="L79" s="98">
        <v>0</v>
      </c>
      <c r="M79" s="98">
        <v>0</v>
      </c>
      <c r="N79" s="73">
        <f>SUM(D79:M79)</f>
        <v>0</v>
      </c>
      <c r="O79" s="98">
        <v>0</v>
      </c>
    </row>
    <row r="80" spans="1:15" ht="24" customHeight="1">
      <c r="A80" s="288" t="s">
        <v>402</v>
      </c>
      <c r="B80" s="220"/>
      <c r="C80" s="49"/>
      <c r="D80" s="74"/>
      <c r="E80" s="46"/>
      <c r="F80" s="46"/>
      <c r="G80" s="46"/>
      <c r="H80" s="46"/>
      <c r="I80" s="46"/>
      <c r="J80" s="46"/>
      <c r="K80" s="46"/>
      <c r="L80" s="46"/>
      <c r="M80" s="46"/>
      <c r="N80" s="75"/>
      <c r="O80" s="76"/>
    </row>
    <row r="81" spans="1:16">
      <c r="A81" s="221" t="s">
        <v>14</v>
      </c>
      <c r="B81" s="289" t="s">
        <v>403</v>
      </c>
      <c r="C81" s="50" t="s">
        <v>45</v>
      </c>
      <c r="D81" s="98">
        <v>0</v>
      </c>
      <c r="E81" s="98">
        <v>0</v>
      </c>
      <c r="F81" s="98">
        <v>0</v>
      </c>
      <c r="G81" s="98">
        <v>0</v>
      </c>
      <c r="H81" s="98">
        <v>0</v>
      </c>
      <c r="I81" s="98">
        <v>0</v>
      </c>
      <c r="J81" s="98">
        <v>0</v>
      </c>
      <c r="K81" s="98">
        <v>0</v>
      </c>
      <c r="L81" s="98">
        <v>0</v>
      </c>
      <c r="M81" s="98">
        <v>0</v>
      </c>
      <c r="N81" s="73">
        <f t="shared" ref="N81:N86" si="9">SUM(D81:M81)</f>
        <v>0</v>
      </c>
      <c r="O81" s="98">
        <v>0</v>
      </c>
    </row>
    <row r="82" spans="1:16" ht="36">
      <c r="A82" s="222"/>
      <c r="B82" s="223" t="s">
        <v>46</v>
      </c>
      <c r="C82" s="48" t="s">
        <v>47</v>
      </c>
      <c r="D82" s="98">
        <v>0</v>
      </c>
      <c r="E82" s="98">
        <v>0</v>
      </c>
      <c r="F82" s="98">
        <v>0</v>
      </c>
      <c r="G82" s="98">
        <v>0</v>
      </c>
      <c r="H82" s="98">
        <v>0</v>
      </c>
      <c r="I82" s="98">
        <v>0</v>
      </c>
      <c r="J82" s="98">
        <v>0</v>
      </c>
      <c r="K82" s="98">
        <v>0</v>
      </c>
      <c r="L82" s="98">
        <v>0</v>
      </c>
      <c r="M82" s="98">
        <v>0</v>
      </c>
      <c r="N82" s="73">
        <f t="shared" si="9"/>
        <v>0</v>
      </c>
      <c r="O82" s="98">
        <v>0</v>
      </c>
    </row>
    <row r="83" spans="1:16">
      <c r="A83" s="221" t="s">
        <v>19</v>
      </c>
      <c r="B83" s="223" t="s">
        <v>368</v>
      </c>
      <c r="C83" s="48" t="s">
        <v>48</v>
      </c>
      <c r="D83" s="98">
        <v>0</v>
      </c>
      <c r="E83" s="98">
        <v>0</v>
      </c>
      <c r="F83" s="98">
        <v>0</v>
      </c>
      <c r="G83" s="98">
        <v>0</v>
      </c>
      <c r="H83" s="98">
        <v>0</v>
      </c>
      <c r="I83" s="98">
        <v>0</v>
      </c>
      <c r="J83" s="98">
        <v>0</v>
      </c>
      <c r="K83" s="98">
        <v>0</v>
      </c>
      <c r="L83" s="98">
        <v>0</v>
      </c>
      <c r="M83" s="98">
        <v>0</v>
      </c>
      <c r="N83" s="73">
        <f t="shared" si="9"/>
        <v>0</v>
      </c>
      <c r="O83" s="98">
        <v>0</v>
      </c>
    </row>
    <row r="84" spans="1:16">
      <c r="A84" s="221" t="s">
        <v>19</v>
      </c>
      <c r="B84" s="223" t="s">
        <v>369</v>
      </c>
      <c r="C84" s="48" t="s">
        <v>49</v>
      </c>
      <c r="D84" s="98">
        <v>0</v>
      </c>
      <c r="E84" s="98">
        <v>0</v>
      </c>
      <c r="F84" s="98">
        <v>0</v>
      </c>
      <c r="G84" s="98">
        <v>0</v>
      </c>
      <c r="H84" s="98">
        <v>0</v>
      </c>
      <c r="I84" s="98">
        <v>0</v>
      </c>
      <c r="J84" s="98">
        <v>0</v>
      </c>
      <c r="K84" s="98">
        <v>0</v>
      </c>
      <c r="L84" s="98">
        <v>0</v>
      </c>
      <c r="M84" s="98">
        <v>0</v>
      </c>
      <c r="N84" s="73">
        <f t="shared" si="9"/>
        <v>0</v>
      </c>
      <c r="O84" s="98">
        <v>0</v>
      </c>
    </row>
    <row r="85" spans="1:16">
      <c r="A85" s="221" t="s">
        <v>19</v>
      </c>
      <c r="B85" s="223" t="s">
        <v>50</v>
      </c>
      <c r="C85" s="48" t="s">
        <v>51</v>
      </c>
      <c r="D85" s="98">
        <v>0</v>
      </c>
      <c r="E85" s="98">
        <v>0</v>
      </c>
      <c r="F85" s="98">
        <v>0</v>
      </c>
      <c r="G85" s="98">
        <v>0</v>
      </c>
      <c r="H85" s="98">
        <v>0</v>
      </c>
      <c r="I85" s="98">
        <v>0</v>
      </c>
      <c r="J85" s="98">
        <v>0</v>
      </c>
      <c r="K85" s="98">
        <v>0</v>
      </c>
      <c r="L85" s="98">
        <v>0</v>
      </c>
      <c r="M85" s="98">
        <v>0</v>
      </c>
      <c r="N85" s="73">
        <f t="shared" si="9"/>
        <v>0</v>
      </c>
      <c r="O85" s="98">
        <v>0</v>
      </c>
    </row>
    <row r="86" spans="1:16">
      <c r="A86" s="224"/>
      <c r="B86" s="223" t="s">
        <v>43</v>
      </c>
      <c r="C86" s="217" t="s">
        <v>337</v>
      </c>
      <c r="D86" s="98">
        <v>0</v>
      </c>
      <c r="E86" s="98">
        <v>0</v>
      </c>
      <c r="F86" s="98">
        <v>0</v>
      </c>
      <c r="G86" s="98">
        <v>0</v>
      </c>
      <c r="H86" s="98">
        <v>0</v>
      </c>
      <c r="I86" s="98">
        <v>0</v>
      </c>
      <c r="J86" s="98">
        <v>0</v>
      </c>
      <c r="K86" s="98">
        <v>0</v>
      </c>
      <c r="L86" s="98">
        <v>0</v>
      </c>
      <c r="M86" s="98">
        <v>0</v>
      </c>
      <c r="N86" s="73">
        <f t="shared" si="9"/>
        <v>0</v>
      </c>
      <c r="O86" s="98">
        <v>0</v>
      </c>
    </row>
    <row r="87" spans="1:16">
      <c r="A87" s="224"/>
      <c r="B87" s="223" t="s">
        <v>44</v>
      </c>
      <c r="C87" s="217" t="s">
        <v>336</v>
      </c>
      <c r="D87" s="98">
        <v>0</v>
      </c>
      <c r="E87" s="98">
        <v>0</v>
      </c>
      <c r="F87" s="98">
        <v>0</v>
      </c>
      <c r="G87" s="98">
        <v>0</v>
      </c>
      <c r="H87" s="98">
        <v>0</v>
      </c>
      <c r="I87" s="98">
        <v>0</v>
      </c>
      <c r="J87" s="98">
        <v>0</v>
      </c>
      <c r="K87" s="98">
        <v>0</v>
      </c>
      <c r="L87" s="98">
        <v>0</v>
      </c>
      <c r="M87" s="98">
        <v>0</v>
      </c>
      <c r="N87" s="73">
        <f t="shared" si="8"/>
        <v>0</v>
      </c>
      <c r="O87" s="98">
        <v>0</v>
      </c>
    </row>
    <row r="88" spans="1:16">
      <c r="A88" s="224"/>
      <c r="B88" s="223" t="s">
        <v>370</v>
      </c>
      <c r="C88" s="231" t="s">
        <v>360</v>
      </c>
      <c r="D88" s="98">
        <v>0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0</v>
      </c>
      <c r="N88" s="73">
        <f t="shared" ref="N88" si="10">SUM(D88:M88)</f>
        <v>0</v>
      </c>
      <c r="O88" s="98">
        <v>0</v>
      </c>
    </row>
    <row r="89" spans="1:16">
      <c r="A89" s="221" t="s">
        <v>19</v>
      </c>
      <c r="B89" s="290" t="s">
        <v>404</v>
      </c>
      <c r="C89" s="291" t="s">
        <v>405</v>
      </c>
      <c r="D89" s="98">
        <v>0</v>
      </c>
      <c r="E89" s="98">
        <v>0</v>
      </c>
      <c r="F89" s="98">
        <v>0</v>
      </c>
      <c r="G89" s="98">
        <v>0</v>
      </c>
      <c r="H89" s="98">
        <v>0</v>
      </c>
      <c r="I89" s="98">
        <v>0</v>
      </c>
      <c r="J89" s="98">
        <v>0</v>
      </c>
      <c r="K89" s="98">
        <v>0</v>
      </c>
      <c r="L89" s="98">
        <v>0</v>
      </c>
      <c r="M89" s="98">
        <v>0</v>
      </c>
      <c r="N89" s="73">
        <f>SUM(D89:M89)</f>
        <v>0</v>
      </c>
      <c r="O89" s="98">
        <v>0</v>
      </c>
    </row>
    <row r="90" spans="1:16" s="78" customFormat="1" ht="24" customHeight="1">
      <c r="A90" s="219" t="s">
        <v>138</v>
      </c>
      <c r="B90" s="220"/>
      <c r="C90" s="56" t="s">
        <v>139</v>
      </c>
      <c r="D90" s="98">
        <v>0</v>
      </c>
      <c r="E90" s="98">
        <v>0</v>
      </c>
      <c r="F90" s="98">
        <v>0</v>
      </c>
      <c r="G90" s="98">
        <v>0</v>
      </c>
      <c r="H90" s="98">
        <v>0</v>
      </c>
      <c r="I90" s="98">
        <v>0</v>
      </c>
      <c r="J90" s="98">
        <v>0</v>
      </c>
      <c r="K90" s="98">
        <v>0</v>
      </c>
      <c r="L90" s="98">
        <v>0</v>
      </c>
      <c r="M90" s="98">
        <v>0</v>
      </c>
      <c r="N90" s="77">
        <f t="shared" si="6"/>
        <v>0</v>
      </c>
      <c r="O90" s="98">
        <v>0</v>
      </c>
      <c r="P90" s="215" t="str">
        <f>IF(O90*(-1)&lt;=N90,"ok","ILV Betrag zu hoch!!")</f>
        <v>ok</v>
      </c>
    </row>
    <row r="91" spans="1:16" ht="24" customHeight="1">
      <c r="A91" s="219" t="s">
        <v>140</v>
      </c>
      <c r="B91" s="220"/>
      <c r="C91" s="49"/>
      <c r="D91" s="74"/>
      <c r="E91" s="46"/>
      <c r="F91" s="46"/>
      <c r="G91" s="46"/>
      <c r="H91" s="46"/>
      <c r="I91" s="46"/>
      <c r="J91" s="46"/>
      <c r="K91" s="46"/>
      <c r="L91" s="46"/>
      <c r="M91" s="46"/>
      <c r="N91" s="75"/>
      <c r="O91" s="76"/>
    </row>
    <row r="92" spans="1:16">
      <c r="A92" s="221" t="s">
        <v>26</v>
      </c>
      <c r="B92" s="220" t="s">
        <v>141</v>
      </c>
      <c r="C92" s="52" t="s">
        <v>142</v>
      </c>
      <c r="D92" s="98">
        <v>0</v>
      </c>
      <c r="E92" s="98">
        <v>0</v>
      </c>
      <c r="F92" s="98">
        <v>0</v>
      </c>
      <c r="G92" s="98">
        <v>0</v>
      </c>
      <c r="H92" s="98">
        <v>0</v>
      </c>
      <c r="I92" s="98">
        <v>0</v>
      </c>
      <c r="J92" s="98">
        <v>0</v>
      </c>
      <c r="K92" s="98">
        <v>0</v>
      </c>
      <c r="L92" s="98">
        <v>0</v>
      </c>
      <c r="M92" s="98">
        <v>0</v>
      </c>
      <c r="N92" s="73">
        <f t="shared" ref="N92:N100" si="11">SUM(D92:M92)</f>
        <v>0</v>
      </c>
      <c r="O92" s="98">
        <v>0</v>
      </c>
      <c r="P92" s="215" t="str">
        <f t="shared" ref="P92:P97" si="12">IF(O92*(-1)&lt;=N92,"ok","ILV Betrag zu hoch!!")</f>
        <v>ok</v>
      </c>
    </row>
    <row r="93" spans="1:16">
      <c r="A93" s="221" t="s">
        <v>14</v>
      </c>
      <c r="B93" s="220" t="s">
        <v>143</v>
      </c>
      <c r="C93" s="52" t="s">
        <v>144</v>
      </c>
      <c r="D93" s="98">
        <v>0</v>
      </c>
      <c r="E93" s="98">
        <v>0</v>
      </c>
      <c r="F93" s="98">
        <v>0</v>
      </c>
      <c r="G93" s="98">
        <v>0</v>
      </c>
      <c r="H93" s="98">
        <v>0</v>
      </c>
      <c r="I93" s="98">
        <v>0</v>
      </c>
      <c r="J93" s="98">
        <v>0</v>
      </c>
      <c r="K93" s="98">
        <v>0</v>
      </c>
      <c r="L93" s="98">
        <v>0</v>
      </c>
      <c r="M93" s="98">
        <v>0</v>
      </c>
      <c r="N93" s="73">
        <f t="shared" si="11"/>
        <v>0</v>
      </c>
      <c r="O93" s="98">
        <v>0</v>
      </c>
      <c r="P93" s="215" t="str">
        <f t="shared" si="12"/>
        <v>ok</v>
      </c>
    </row>
    <row r="94" spans="1:16">
      <c r="A94" s="221" t="s">
        <v>19</v>
      </c>
      <c r="B94" s="220" t="s">
        <v>145</v>
      </c>
      <c r="C94" s="52" t="s">
        <v>146</v>
      </c>
      <c r="D94" s="98">
        <v>0</v>
      </c>
      <c r="E94" s="98">
        <v>0</v>
      </c>
      <c r="F94" s="98">
        <v>0</v>
      </c>
      <c r="G94" s="98">
        <v>0</v>
      </c>
      <c r="H94" s="98">
        <v>0</v>
      </c>
      <c r="I94" s="98">
        <v>0</v>
      </c>
      <c r="J94" s="98">
        <v>0</v>
      </c>
      <c r="K94" s="98">
        <v>0</v>
      </c>
      <c r="L94" s="98">
        <v>0</v>
      </c>
      <c r="M94" s="98">
        <v>0</v>
      </c>
      <c r="N94" s="73">
        <f t="shared" si="11"/>
        <v>0</v>
      </c>
      <c r="O94" s="98">
        <v>0</v>
      </c>
      <c r="P94" s="215" t="str">
        <f t="shared" si="12"/>
        <v>ok</v>
      </c>
    </row>
    <row r="95" spans="1:16">
      <c r="A95" s="221" t="s">
        <v>19</v>
      </c>
      <c r="B95" s="220" t="s">
        <v>147</v>
      </c>
      <c r="C95" s="52" t="s">
        <v>148</v>
      </c>
      <c r="D95" s="98">
        <v>0</v>
      </c>
      <c r="E95" s="98">
        <v>0</v>
      </c>
      <c r="F95" s="98">
        <v>0</v>
      </c>
      <c r="G95" s="98">
        <v>0</v>
      </c>
      <c r="H95" s="98">
        <v>0</v>
      </c>
      <c r="I95" s="98">
        <v>0</v>
      </c>
      <c r="J95" s="98">
        <v>0</v>
      </c>
      <c r="K95" s="98">
        <v>0</v>
      </c>
      <c r="L95" s="98">
        <v>0</v>
      </c>
      <c r="M95" s="98">
        <v>0</v>
      </c>
      <c r="N95" s="73">
        <f t="shared" si="11"/>
        <v>0</v>
      </c>
      <c r="O95" s="98">
        <v>0</v>
      </c>
      <c r="P95" s="215" t="str">
        <f t="shared" si="12"/>
        <v>ok</v>
      </c>
    </row>
    <row r="96" spans="1:16">
      <c r="A96" s="221" t="s">
        <v>26</v>
      </c>
      <c r="B96" s="220" t="s">
        <v>149</v>
      </c>
      <c r="C96" s="52" t="s">
        <v>150</v>
      </c>
      <c r="D96" s="98">
        <v>0</v>
      </c>
      <c r="E96" s="98">
        <v>0</v>
      </c>
      <c r="F96" s="98">
        <v>0</v>
      </c>
      <c r="G96" s="98">
        <v>0</v>
      </c>
      <c r="H96" s="98">
        <v>0</v>
      </c>
      <c r="I96" s="98">
        <v>0</v>
      </c>
      <c r="J96" s="98">
        <v>0</v>
      </c>
      <c r="K96" s="98">
        <v>0</v>
      </c>
      <c r="L96" s="98">
        <v>0</v>
      </c>
      <c r="M96" s="98">
        <v>0</v>
      </c>
      <c r="N96" s="73">
        <f t="shared" si="11"/>
        <v>0</v>
      </c>
      <c r="O96" s="98">
        <v>0</v>
      </c>
      <c r="P96" s="215" t="str">
        <f t="shared" si="12"/>
        <v>ok</v>
      </c>
    </row>
    <row r="97" spans="1:16">
      <c r="A97" s="221" t="s">
        <v>26</v>
      </c>
      <c r="B97" s="226" t="s">
        <v>151</v>
      </c>
      <c r="C97" s="52" t="s">
        <v>152</v>
      </c>
      <c r="D97" s="98">
        <v>0</v>
      </c>
      <c r="E97" s="98">
        <v>0</v>
      </c>
      <c r="F97" s="98">
        <v>0</v>
      </c>
      <c r="G97" s="98">
        <v>0</v>
      </c>
      <c r="H97" s="98">
        <v>0</v>
      </c>
      <c r="I97" s="98">
        <v>0</v>
      </c>
      <c r="J97" s="98">
        <v>0</v>
      </c>
      <c r="K97" s="98">
        <v>0</v>
      </c>
      <c r="L97" s="98">
        <v>0</v>
      </c>
      <c r="M97" s="98">
        <v>0</v>
      </c>
      <c r="N97" s="73">
        <f t="shared" si="11"/>
        <v>0</v>
      </c>
      <c r="O97" s="98">
        <v>0</v>
      </c>
      <c r="P97" s="215" t="str">
        <f t="shared" si="12"/>
        <v>ok</v>
      </c>
    </row>
    <row r="98" spans="1:16">
      <c r="A98" s="221" t="s">
        <v>16</v>
      </c>
      <c r="B98" s="220" t="s">
        <v>153</v>
      </c>
      <c r="C98" s="52" t="s">
        <v>154</v>
      </c>
      <c r="D98" s="98">
        <v>0</v>
      </c>
      <c r="E98" s="98">
        <v>0</v>
      </c>
      <c r="F98" s="98">
        <v>0</v>
      </c>
      <c r="G98" s="98">
        <v>0</v>
      </c>
      <c r="H98" s="98">
        <v>0</v>
      </c>
      <c r="I98" s="98">
        <v>0</v>
      </c>
      <c r="J98" s="98">
        <v>0</v>
      </c>
      <c r="K98" s="98">
        <v>0</v>
      </c>
      <c r="L98" s="98">
        <v>0</v>
      </c>
      <c r="M98" s="98">
        <v>0</v>
      </c>
      <c r="N98" s="73">
        <f t="shared" si="11"/>
        <v>0</v>
      </c>
      <c r="O98" s="98">
        <v>0</v>
      </c>
    </row>
    <row r="99" spans="1:16">
      <c r="A99" s="221" t="s">
        <v>14</v>
      </c>
      <c r="B99" s="220" t="s">
        <v>155</v>
      </c>
      <c r="C99" s="52" t="s">
        <v>156</v>
      </c>
      <c r="D99" s="98">
        <v>0</v>
      </c>
      <c r="E99" s="98">
        <v>0</v>
      </c>
      <c r="F99" s="98">
        <v>0</v>
      </c>
      <c r="G99" s="98">
        <v>0</v>
      </c>
      <c r="H99" s="98">
        <v>0</v>
      </c>
      <c r="I99" s="98">
        <v>0</v>
      </c>
      <c r="J99" s="98">
        <v>0</v>
      </c>
      <c r="K99" s="98">
        <v>0</v>
      </c>
      <c r="L99" s="98">
        <v>0</v>
      </c>
      <c r="M99" s="98">
        <v>0</v>
      </c>
      <c r="N99" s="73">
        <f t="shared" si="11"/>
        <v>0</v>
      </c>
      <c r="O99" s="98">
        <v>0</v>
      </c>
    </row>
    <row r="100" spans="1:16" ht="24">
      <c r="A100" s="221" t="s">
        <v>14</v>
      </c>
      <c r="B100" s="220" t="s">
        <v>157</v>
      </c>
      <c r="C100" s="52" t="s">
        <v>158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  <c r="K100" s="98">
        <v>0</v>
      </c>
      <c r="L100" s="98">
        <v>0</v>
      </c>
      <c r="M100" s="98">
        <v>0</v>
      </c>
      <c r="N100" s="73">
        <f t="shared" si="11"/>
        <v>0</v>
      </c>
      <c r="O100" s="98">
        <v>0</v>
      </c>
    </row>
    <row r="101" spans="1:16" s="83" customFormat="1" ht="37.5" customHeight="1">
      <c r="A101" s="325" t="s">
        <v>326</v>
      </c>
      <c r="B101" s="326"/>
      <c r="C101" s="54"/>
      <c r="D101" s="79"/>
      <c r="E101" s="80"/>
      <c r="F101" s="80"/>
      <c r="G101" s="36"/>
      <c r="H101" s="36"/>
      <c r="I101" s="80"/>
      <c r="J101" s="80"/>
      <c r="K101" s="80"/>
      <c r="L101" s="80"/>
      <c r="M101" s="80"/>
      <c r="N101" s="81"/>
      <c r="O101" s="82"/>
    </row>
    <row r="102" spans="1:16">
      <c r="A102" s="221" t="s">
        <v>19</v>
      </c>
      <c r="B102" s="220" t="s">
        <v>159</v>
      </c>
      <c r="C102" s="52" t="s">
        <v>160</v>
      </c>
      <c r="D102" s="98">
        <v>0</v>
      </c>
      <c r="E102" s="98">
        <v>0</v>
      </c>
      <c r="F102" s="98">
        <v>0</v>
      </c>
      <c r="G102" s="98">
        <v>0</v>
      </c>
      <c r="H102" s="98">
        <v>0</v>
      </c>
      <c r="I102" s="98">
        <v>0</v>
      </c>
      <c r="J102" s="98">
        <v>0</v>
      </c>
      <c r="K102" s="98">
        <v>0</v>
      </c>
      <c r="L102" s="98">
        <v>0</v>
      </c>
      <c r="M102" s="98">
        <v>0</v>
      </c>
      <c r="N102" s="73">
        <f>SUM(D102:M102)</f>
        <v>0</v>
      </c>
      <c r="O102" s="98">
        <v>0</v>
      </c>
    </row>
    <row r="103" spans="1:16">
      <c r="A103" s="221" t="s">
        <v>101</v>
      </c>
      <c r="B103" s="220" t="s">
        <v>161</v>
      </c>
      <c r="C103" s="52" t="s">
        <v>162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  <c r="K103" s="98">
        <v>0</v>
      </c>
      <c r="L103" s="98">
        <v>0</v>
      </c>
      <c r="M103" s="98">
        <v>0</v>
      </c>
      <c r="N103" s="73">
        <f>SUM(D103:M103)</f>
        <v>0</v>
      </c>
      <c r="O103" s="98">
        <v>0</v>
      </c>
    </row>
    <row r="104" spans="1:16">
      <c r="A104" s="221" t="s">
        <v>16</v>
      </c>
      <c r="B104" s="220" t="s">
        <v>163</v>
      </c>
      <c r="C104" s="52" t="s">
        <v>164</v>
      </c>
      <c r="D104" s="98">
        <v>0</v>
      </c>
      <c r="E104" s="98">
        <v>0</v>
      </c>
      <c r="F104" s="98">
        <v>0</v>
      </c>
      <c r="G104" s="98">
        <v>0</v>
      </c>
      <c r="H104" s="98">
        <v>0</v>
      </c>
      <c r="I104" s="98">
        <v>0</v>
      </c>
      <c r="J104" s="98">
        <v>0</v>
      </c>
      <c r="K104" s="98">
        <v>0</v>
      </c>
      <c r="L104" s="98">
        <v>0</v>
      </c>
      <c r="M104" s="98">
        <v>0</v>
      </c>
      <c r="N104" s="73">
        <f>SUM(D104:M104)</f>
        <v>0</v>
      </c>
      <c r="O104" s="98">
        <v>0</v>
      </c>
    </row>
    <row r="105" spans="1:16" ht="12.2" customHeight="1">
      <c r="A105" s="221"/>
      <c r="B105" s="220" t="s">
        <v>165</v>
      </c>
      <c r="C105" s="53" t="s">
        <v>166</v>
      </c>
      <c r="D105" s="98">
        <v>0</v>
      </c>
      <c r="E105" s="98">
        <v>0</v>
      </c>
      <c r="F105" s="98">
        <v>0</v>
      </c>
      <c r="G105" s="98">
        <v>0</v>
      </c>
      <c r="H105" s="98">
        <v>0</v>
      </c>
      <c r="I105" s="98">
        <v>0</v>
      </c>
      <c r="J105" s="98">
        <v>0</v>
      </c>
      <c r="K105" s="98">
        <v>0</v>
      </c>
      <c r="L105" s="98">
        <v>0</v>
      </c>
      <c r="M105" s="98">
        <v>0</v>
      </c>
      <c r="N105" s="73">
        <f>SUM(D105:M105)</f>
        <v>0</v>
      </c>
      <c r="O105" s="98">
        <v>0</v>
      </c>
    </row>
    <row r="106" spans="1:16" s="78" customFormat="1" ht="21.2" customHeight="1">
      <c r="A106" s="227" t="s">
        <v>167</v>
      </c>
      <c r="B106" s="220"/>
      <c r="C106" s="55"/>
      <c r="D106" s="84">
        <f>SUM(D11:D105)</f>
        <v>0</v>
      </c>
      <c r="E106" s="84">
        <f t="shared" ref="E106:O106" si="13">SUM(E11:E105)</f>
        <v>0</v>
      </c>
      <c r="F106" s="84">
        <f t="shared" si="13"/>
        <v>0</v>
      </c>
      <c r="G106" s="84">
        <f t="shared" si="13"/>
        <v>0</v>
      </c>
      <c r="H106" s="84">
        <f t="shared" si="13"/>
        <v>0</v>
      </c>
      <c r="I106" s="84">
        <f t="shared" si="13"/>
        <v>0</v>
      </c>
      <c r="J106" s="84">
        <f t="shared" si="13"/>
        <v>0</v>
      </c>
      <c r="K106" s="84">
        <f t="shared" si="13"/>
        <v>0</v>
      </c>
      <c r="L106" s="84">
        <f t="shared" si="13"/>
        <v>0</v>
      </c>
      <c r="M106" s="84">
        <f t="shared" si="13"/>
        <v>0</v>
      </c>
      <c r="N106" s="84">
        <f t="shared" si="13"/>
        <v>0</v>
      </c>
      <c r="O106" s="84">
        <f t="shared" si="13"/>
        <v>0</v>
      </c>
    </row>
    <row r="107" spans="1:16" s="90" customFormat="1" ht="20.25" customHeight="1">
      <c r="A107" s="184" t="s">
        <v>168</v>
      </c>
      <c r="B107" s="87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9"/>
      <c r="P107" s="216"/>
    </row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</sheetData>
  <mergeCells count="20">
    <mergeCell ref="A101:B101"/>
    <mergeCell ref="I3:J4"/>
    <mergeCell ref="D6:K6"/>
    <mergeCell ref="M7:M8"/>
    <mergeCell ref="L6:M6"/>
    <mergeCell ref="D5:M5"/>
    <mergeCell ref="C5:C9"/>
    <mergeCell ref="D7:D8"/>
    <mergeCell ref="G7:G8"/>
    <mergeCell ref="H7:H8"/>
    <mergeCell ref="P8:P9"/>
    <mergeCell ref="N5:N8"/>
    <mergeCell ref="O5:O8"/>
    <mergeCell ref="A1:O1"/>
    <mergeCell ref="I7:I8"/>
    <mergeCell ref="J7:J8"/>
    <mergeCell ref="K7:K8"/>
    <mergeCell ref="L7:L8"/>
    <mergeCell ref="E7:E8"/>
    <mergeCell ref="F7:F8"/>
  </mergeCells>
  <phoneticPr fontId="1" type="noConversion"/>
  <conditionalFormatting sqref="I3">
    <cfRule type="cellIs" dxfId="19" priority="1" stopIfTrue="1" operator="equal">
      <formula>"$K$7=0"</formula>
    </cfRule>
  </conditionalFormatting>
  <dataValidations count="4">
    <dataValidation type="textLength" operator="equal" allowBlank="1" showInputMessage="1" showErrorMessage="1" errorTitle="Hochschulnummer nicht korrekt!" error="Bitte geben Sie die Hochschulnummer 5-stellig ein!" sqref="H3" xr:uid="{00000000-0002-0000-0100-000000000000}">
      <formula1>5</formula1>
    </dataValidation>
    <dataValidation type="whole" allowBlank="1" showInputMessage="1" showErrorMessage="1" errorTitle="Ganze Zahl" error="Bitte nur ganze Zahlen eingeben!!" sqref="P26:Q26 D106:O106 N11:N26" xr:uid="{00000000-0002-0000-0100-000001000000}">
      <formula1>-100000000000000</formula1>
      <formula2>10000000000000000</formula2>
    </dataValidation>
    <dataValidation allowBlank="1" showInputMessage="1" showErrorMessage="1" errorTitle="Ganze Zahl" error="Bitte nur ganze Zahlen eingeben!!" sqref="O74 D101:M101 D74:M74 D27:M27 D36:M36 D43:M43 D53:M53 D66:M66 D91:M91 O101 O91 O66 O53 O43 O36 O27 N27:N73 D77:M77 O77 D80:M85 O80:O85 N74:N105" xr:uid="{00000000-0002-0000-0100-000002000000}"/>
    <dataValidation type="decimal" allowBlank="1" showInputMessage="1" showErrorMessage="1" errorTitle="Zahl" error="Bitte nur Werte eingeben!!" sqref="O11:O26 D28:M35 D37:M42 D44:M52 D54:M65 D92:M100 D102:M105 O102:O105 O92:O100 O54:O65 O44:O52 O37:O42 O28:O35 D11:M26 O67:O90 D67:M90" xr:uid="{00000000-0002-0000-0100-000003000000}">
      <formula1>-10000000000000</formula1>
      <formula2>10000000000000</formula2>
    </dataValidation>
  </dataValidations>
  <printOptions horizontalCentered="1"/>
  <pageMargins left="0.39370078740157483" right="0.39370078740157483" top="0.62992125984251968" bottom="0.31496062992125984" header="0.51181102362204722" footer="0.31496062992125984"/>
  <pageSetup paperSize="9" scale="60" fitToHeight="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42EB3-07E4-4590-ACDB-8A224DBE3EBB}">
  <dimension ref="A1:E41"/>
  <sheetViews>
    <sheetView showGridLines="0" topLeftCell="A4" workbookViewId="0">
      <selection activeCell="D12" sqref="D12"/>
    </sheetView>
  </sheetViews>
  <sheetFormatPr baseColWidth="10" defaultColWidth="0" defaultRowHeight="15" customHeight="1" zeroHeight="1"/>
  <cols>
    <col min="1" max="1" width="6.85546875" style="282" customWidth="1"/>
    <col min="2" max="2" width="64.7109375" style="283" customWidth="1"/>
    <col min="3" max="3" width="13.42578125" style="284" customWidth="1"/>
    <col min="4" max="4" width="29.7109375" style="285" customWidth="1"/>
    <col min="5" max="5" width="25.7109375" style="241" customWidth="1"/>
    <col min="6" max="16384" width="29.7109375" style="236" hidden="1"/>
  </cols>
  <sheetData>
    <row r="1" spans="1:5" ht="66.2" customHeight="1">
      <c r="A1" s="336" t="s">
        <v>387</v>
      </c>
      <c r="B1" s="337"/>
      <c r="C1" s="337"/>
      <c r="D1" s="338"/>
      <c r="E1" s="235"/>
    </row>
    <row r="2" spans="1:5">
      <c r="A2" s="237" t="s">
        <v>7</v>
      </c>
      <c r="B2" s="238"/>
      <c r="C2" s="239" t="s">
        <v>174</v>
      </c>
      <c r="D2" s="240">
        <v>2</v>
      </c>
    </row>
    <row r="3" spans="1:5">
      <c r="A3" s="242"/>
      <c r="B3" s="243"/>
      <c r="C3" s="244" t="s">
        <v>173</v>
      </c>
      <c r="D3" s="245">
        <f>'Ausgaben-A_kam.'!E3</f>
        <v>2025</v>
      </c>
    </row>
    <row r="4" spans="1:5">
      <c r="A4" s="246"/>
      <c r="B4" s="247"/>
      <c r="C4" s="248" t="s">
        <v>197</v>
      </c>
      <c r="D4" s="249">
        <f>'Ausgaben-A_kam.'!F3</f>
        <v>0</v>
      </c>
    </row>
    <row r="5" spans="1:5" ht="20.25">
      <c r="A5" s="246"/>
      <c r="B5" s="247"/>
      <c r="C5" s="248" t="s">
        <v>176</v>
      </c>
      <c r="D5" s="250">
        <f>'Ausgaben-A_kam.'!G3</f>
        <v>0</v>
      </c>
      <c r="E5" s="251"/>
    </row>
    <row r="6" spans="1:5">
      <c r="A6" s="252"/>
      <c r="B6" s="253"/>
      <c r="C6" s="254" t="s">
        <v>198</v>
      </c>
      <c r="D6" s="255">
        <f>'Ausgaben-A_kam.'!H3</f>
        <v>0</v>
      </c>
    </row>
    <row r="7" spans="1:5" ht="37.5" customHeight="1">
      <c r="A7" s="256" t="s">
        <v>306</v>
      </c>
      <c r="B7" s="257"/>
      <c r="C7" s="258"/>
      <c r="D7" s="259"/>
    </row>
    <row r="8" spans="1:5" ht="27" customHeight="1">
      <c r="A8" s="260" t="s">
        <v>179</v>
      </c>
      <c r="B8" s="261" t="s">
        <v>180</v>
      </c>
      <c r="C8" s="262" t="s">
        <v>210</v>
      </c>
      <c r="D8" s="263" t="s">
        <v>181</v>
      </c>
      <c r="E8" s="264" t="s">
        <v>330</v>
      </c>
    </row>
    <row r="9" spans="1:5" ht="27" customHeight="1">
      <c r="A9" s="265"/>
      <c r="B9" s="266" t="s">
        <v>235</v>
      </c>
      <c r="C9" s="267">
        <v>101</v>
      </c>
      <c r="D9" s="263"/>
    </row>
    <row r="10" spans="1:5" ht="27" customHeight="1">
      <c r="A10" s="268" t="s">
        <v>182</v>
      </c>
      <c r="B10" s="269" t="s">
        <v>183</v>
      </c>
      <c r="C10" s="270"/>
      <c r="D10" s="145">
        <f>'Ausgaben-A_kam.'!D106</f>
        <v>0</v>
      </c>
      <c r="E10" s="272" t="str">
        <f>IF(D10&lt;0,"Ist der negative Betrag im SyF-Code 111 korrekt?","")</f>
        <v/>
      </c>
    </row>
    <row r="11" spans="1:5" ht="27" customHeight="1">
      <c r="A11" s="268" t="s">
        <v>184</v>
      </c>
      <c r="B11" s="269" t="s">
        <v>185</v>
      </c>
      <c r="C11" s="270"/>
      <c r="D11" s="145">
        <f>'Ausgaben-A_kam.'!E106</f>
        <v>0</v>
      </c>
      <c r="E11" s="272" t="str">
        <f>IF(D11&lt;0,"Ist der negative Betrag im SyF-Code 113 korrekt?","")</f>
        <v/>
      </c>
    </row>
    <row r="12" spans="1:5" ht="36.75">
      <c r="A12" s="268" t="s">
        <v>378</v>
      </c>
      <c r="B12" s="269" t="s">
        <v>393</v>
      </c>
      <c r="C12" s="270" t="s">
        <v>374</v>
      </c>
      <c r="D12" s="142">
        <v>0</v>
      </c>
      <c r="E12" s="272"/>
    </row>
    <row r="13" spans="1:5" ht="27" customHeight="1">
      <c r="A13" s="268" t="s">
        <v>186</v>
      </c>
      <c r="B13" s="269" t="s">
        <v>236</v>
      </c>
      <c r="C13" s="273"/>
      <c r="D13" s="145">
        <f>'Ausgaben-A_kam.'!F106</f>
        <v>0</v>
      </c>
      <c r="E13" s="272" t="str">
        <f>IF(D13&lt;0,"Ist der negative Betrag im SyF-Code 112 korrekt?","")</f>
        <v/>
      </c>
    </row>
    <row r="14" spans="1:5" ht="27" customHeight="1">
      <c r="A14" s="268" t="s">
        <v>187</v>
      </c>
      <c r="B14" s="269" t="s">
        <v>188</v>
      </c>
      <c r="C14" s="270"/>
      <c r="D14" s="145">
        <f>'Ausgaben-A_kam.'!G106</f>
        <v>0</v>
      </c>
      <c r="E14" s="272" t="str">
        <f>IF(D14&lt;0,"Ist der negative Betrag im SyF-Code 121 korrekt?","")</f>
        <v/>
      </c>
    </row>
    <row r="15" spans="1:5" ht="36.75">
      <c r="A15" s="268" t="s">
        <v>379</v>
      </c>
      <c r="B15" s="269" t="s">
        <v>392</v>
      </c>
      <c r="C15" s="270" t="s">
        <v>375</v>
      </c>
      <c r="D15" s="142">
        <v>0</v>
      </c>
      <c r="E15" s="272"/>
    </row>
    <row r="16" spans="1:5" ht="27" customHeight="1">
      <c r="A16" s="268" t="s">
        <v>189</v>
      </c>
      <c r="B16" s="269" t="s">
        <v>190</v>
      </c>
      <c r="C16" s="270"/>
      <c r="D16" s="145">
        <f>'Ausgaben-A_kam.'!H106</f>
        <v>0</v>
      </c>
      <c r="E16" s="272" t="str">
        <f>IF(D16&lt;0,"Ist der negative Betrag im SyF-Code 122 korrekt?","")</f>
        <v/>
      </c>
    </row>
    <row r="17" spans="1:5" ht="36.75">
      <c r="A17" s="268" t="s">
        <v>380</v>
      </c>
      <c r="B17" s="269" t="s">
        <v>391</v>
      </c>
      <c r="C17" s="270" t="s">
        <v>376</v>
      </c>
      <c r="D17" s="142">
        <v>0</v>
      </c>
      <c r="E17" s="272"/>
    </row>
    <row r="18" spans="1:5" ht="27" customHeight="1">
      <c r="A18" s="268" t="s">
        <v>191</v>
      </c>
      <c r="B18" s="269" t="s">
        <v>233</v>
      </c>
      <c r="C18" s="270"/>
      <c r="D18" s="145">
        <f>'Ausgaben-A_kam.'!I106</f>
        <v>0</v>
      </c>
      <c r="E18" s="272" t="str">
        <f>IF(D18&lt;0,"Ist der negative Betrag im SyF-Code 130 korrekt?","")</f>
        <v/>
      </c>
    </row>
    <row r="19" spans="1:5" ht="36.75">
      <c r="A19" s="268" t="s">
        <v>381</v>
      </c>
      <c r="B19" s="269" t="s">
        <v>390</v>
      </c>
      <c r="C19" s="270" t="s">
        <v>377</v>
      </c>
      <c r="D19" s="142">
        <v>0</v>
      </c>
      <c r="E19" s="272"/>
    </row>
    <row r="20" spans="1:5" ht="27" customHeight="1">
      <c r="A20" s="268" t="s">
        <v>192</v>
      </c>
      <c r="B20" s="269" t="s">
        <v>226</v>
      </c>
      <c r="C20" s="270"/>
      <c r="D20" s="145">
        <f>'Ausgaben-A_kam.'!J106</f>
        <v>0</v>
      </c>
      <c r="E20" s="272" t="str">
        <f>IF(D20&lt;0,"Ist der negative Betrag im SyF-Code 14 korrekt?","")</f>
        <v/>
      </c>
    </row>
    <row r="21" spans="1:5" ht="27" customHeight="1">
      <c r="A21" s="268"/>
      <c r="B21" s="274" t="s">
        <v>246</v>
      </c>
      <c r="C21" s="270"/>
      <c r="D21" s="141">
        <f>'Ausgaben-A_kam.'!K106</f>
        <v>0</v>
      </c>
      <c r="E21" s="275" t="str">
        <f>IF(SUM(D22:D25)-D21=0,"ok","Summe der SyF 151 bis 154 ist nicht gleich SyF 15!")</f>
        <v>ok</v>
      </c>
    </row>
    <row r="22" spans="1:5" ht="27" customHeight="1">
      <c r="A22" s="268" t="s">
        <v>193</v>
      </c>
      <c r="B22" s="276" t="s">
        <v>194</v>
      </c>
      <c r="C22" s="270" t="s">
        <v>237</v>
      </c>
      <c r="D22" s="142">
        <v>0</v>
      </c>
      <c r="E22" s="272" t="str">
        <f>IF(D21&lt;0,"Ist der negative Betrag im SyF-Code 15 korrekt?","")</f>
        <v/>
      </c>
    </row>
    <row r="23" spans="1:5" ht="27" customHeight="1">
      <c r="A23" s="268" t="s">
        <v>195</v>
      </c>
      <c r="B23" s="276" t="s">
        <v>196</v>
      </c>
      <c r="C23" s="270" t="s">
        <v>238</v>
      </c>
      <c r="D23" s="142">
        <v>0</v>
      </c>
      <c r="E23" s="277"/>
    </row>
    <row r="24" spans="1:5" ht="27" customHeight="1">
      <c r="A24" s="268">
        <v>10</v>
      </c>
      <c r="B24" s="276" t="s">
        <v>239</v>
      </c>
      <c r="C24" s="270" t="s">
        <v>240</v>
      </c>
      <c r="D24" s="142">
        <v>0</v>
      </c>
      <c r="E24" s="277"/>
    </row>
    <row r="25" spans="1:5" ht="27" customHeight="1">
      <c r="A25" s="268">
        <v>11</v>
      </c>
      <c r="B25" s="276" t="s">
        <v>241</v>
      </c>
      <c r="C25" s="270" t="s">
        <v>242</v>
      </c>
      <c r="D25" s="142">
        <v>0</v>
      </c>
      <c r="E25" s="277"/>
    </row>
    <row r="26" spans="1:5" ht="27" customHeight="1">
      <c r="A26" s="268"/>
      <c r="B26" s="266" t="s">
        <v>243</v>
      </c>
      <c r="C26" s="270" t="s">
        <v>244</v>
      </c>
      <c r="D26" s="278"/>
      <c r="E26" s="277"/>
    </row>
    <row r="27" spans="1:5" ht="27" customHeight="1">
      <c r="A27" s="268">
        <v>12</v>
      </c>
      <c r="B27" s="274" t="s">
        <v>234</v>
      </c>
      <c r="C27" s="270"/>
      <c r="D27" s="145">
        <f>'Ausgaben-A_kam.'!L106</f>
        <v>0</v>
      </c>
      <c r="E27" s="272" t="str">
        <f>IF(D27&lt;0,"Ist der negative Betrag im SyF-Code 161 korrekt?","")</f>
        <v/>
      </c>
    </row>
    <row r="28" spans="1:5" ht="36.75">
      <c r="A28" s="268" t="s">
        <v>382</v>
      </c>
      <c r="B28" s="269" t="s">
        <v>389</v>
      </c>
      <c r="C28" s="270" t="s">
        <v>383</v>
      </c>
      <c r="D28" s="142">
        <v>0</v>
      </c>
      <c r="E28" s="272"/>
    </row>
    <row r="29" spans="1:5" ht="27" customHeight="1">
      <c r="A29" s="268">
        <v>13</v>
      </c>
      <c r="B29" s="269" t="s">
        <v>229</v>
      </c>
      <c r="C29" s="270"/>
      <c r="D29" s="145">
        <f>'Ausgaben-A_kam.'!M106</f>
        <v>0</v>
      </c>
      <c r="E29" s="272" t="str">
        <f>IF(D29&lt;0,"Ist der negative Betrag im SyF-Code 162 korrekt?","")</f>
        <v/>
      </c>
    </row>
    <row r="30" spans="1:5" ht="27" customHeight="1">
      <c r="A30" s="268">
        <v>14</v>
      </c>
      <c r="B30" s="274" t="s">
        <v>323</v>
      </c>
      <c r="C30" s="270"/>
      <c r="D30" s="167">
        <f>SUM(D10:D29)-D12-D15-D17-D19-D28-D21</f>
        <v>0</v>
      </c>
    </row>
    <row r="31" spans="1:5" ht="27" customHeight="1">
      <c r="A31" s="268"/>
      <c r="B31" s="279" t="s">
        <v>345</v>
      </c>
      <c r="C31" s="270"/>
      <c r="D31" s="271"/>
      <c r="E31" s="280"/>
    </row>
    <row r="32" spans="1:5" ht="27" customHeight="1">
      <c r="A32" s="268">
        <v>15</v>
      </c>
      <c r="B32" s="274" t="s">
        <v>322</v>
      </c>
      <c r="C32" s="270" t="s">
        <v>245</v>
      </c>
      <c r="D32" s="142">
        <v>0</v>
      </c>
      <c r="E32" s="277"/>
    </row>
    <row r="33" spans="1:5" ht="27" customHeight="1">
      <c r="A33" s="268">
        <v>16</v>
      </c>
      <c r="B33" s="269" t="s">
        <v>344</v>
      </c>
      <c r="C33" s="270" t="s">
        <v>324</v>
      </c>
      <c r="D33" s="142">
        <v>0</v>
      </c>
      <c r="E33" s="277"/>
    </row>
    <row r="34" spans="1:5" ht="64.5" customHeight="1">
      <c r="A34" s="339" t="s">
        <v>247</v>
      </c>
      <c r="B34" s="340"/>
      <c r="C34" s="258"/>
      <c r="D34" s="259"/>
      <c r="E34" s="277"/>
    </row>
    <row r="35" spans="1:5" ht="27" customHeight="1">
      <c r="A35" s="260" t="s">
        <v>199</v>
      </c>
      <c r="B35" s="261" t="s">
        <v>180</v>
      </c>
      <c r="C35" s="262"/>
      <c r="D35" s="263" t="s">
        <v>181</v>
      </c>
      <c r="E35" s="277"/>
    </row>
    <row r="36" spans="1:5" ht="27" customHeight="1">
      <c r="A36" s="268">
        <v>17</v>
      </c>
      <c r="B36" s="281" t="s">
        <v>248</v>
      </c>
      <c r="C36" s="270" t="s">
        <v>249</v>
      </c>
      <c r="D36" s="142">
        <v>0</v>
      </c>
      <c r="E36" s="277"/>
    </row>
    <row r="37" spans="1:5" ht="27" customHeight="1">
      <c r="A37" s="268">
        <v>18</v>
      </c>
      <c r="B37" s="281" t="s">
        <v>250</v>
      </c>
      <c r="C37" s="270" t="s">
        <v>251</v>
      </c>
      <c r="D37" s="142">
        <v>0</v>
      </c>
      <c r="E37" s="277"/>
    </row>
    <row r="38" spans="1:5" ht="27" customHeight="1">
      <c r="A38" s="268">
        <v>19</v>
      </c>
      <c r="B38" s="281" t="s">
        <v>252</v>
      </c>
      <c r="C38" s="270" t="s">
        <v>253</v>
      </c>
      <c r="D38" s="142">
        <v>0</v>
      </c>
      <c r="E38" s="277"/>
    </row>
    <row r="39" spans="1:5" ht="27" customHeight="1">
      <c r="A39" s="268">
        <v>20</v>
      </c>
      <c r="B39" s="281" t="s">
        <v>254</v>
      </c>
      <c r="C39" s="270" t="s">
        <v>255</v>
      </c>
      <c r="D39" s="142">
        <v>0</v>
      </c>
      <c r="E39" s="277"/>
    </row>
    <row r="40" spans="1:5" ht="27" customHeight="1">
      <c r="A40" s="268">
        <v>21</v>
      </c>
      <c r="B40" s="281" t="s">
        <v>256</v>
      </c>
      <c r="C40" s="270" t="s">
        <v>257</v>
      </c>
      <c r="D40" s="142">
        <v>0</v>
      </c>
      <c r="E40" s="272"/>
    </row>
    <row r="41" spans="1:5" ht="27" customHeight="1">
      <c r="A41" s="268">
        <v>22</v>
      </c>
      <c r="B41" s="269" t="s">
        <v>325</v>
      </c>
      <c r="C41" s="270"/>
      <c r="D41" s="167">
        <f>SUM(D36:D40)</f>
        <v>0</v>
      </c>
      <c r="E41" s="275" t="str">
        <f>IF(D30-D41=0,"ok","Summe der SyF 811 bis 815 ist nicht gleich SyF 101!")</f>
        <v>ok</v>
      </c>
    </row>
  </sheetData>
  <mergeCells count="2">
    <mergeCell ref="A1:D1"/>
    <mergeCell ref="A34:B34"/>
  </mergeCells>
  <conditionalFormatting sqref="E10">
    <cfRule type="containsText" dxfId="18" priority="12" operator="containsText" text="Ist der negative Betrag im SyF-Code 111 korrekt?">
      <formula>NOT(ISERROR(SEARCH("Ist der negative Betrag im SyF-Code 111 korrekt?",E10)))</formula>
    </cfRule>
  </conditionalFormatting>
  <conditionalFormatting sqref="E11:E12">
    <cfRule type="containsText" dxfId="17" priority="11" operator="containsText" text="Ist der negative Betrag im SyF-Code 113 korrekt?">
      <formula>NOT(ISERROR(SEARCH("Ist der negative Betrag im SyF-Code 113 korrekt?",E11)))</formula>
    </cfRule>
  </conditionalFormatting>
  <conditionalFormatting sqref="E13">
    <cfRule type="containsText" dxfId="16" priority="10" operator="containsText" text="Ist der negative Betrag im SyF-Code 112 korrekt?">
      <formula>NOT(ISERROR(SEARCH("Ist der negative Betrag im SyF-Code 112 korrekt?",E13)))</formula>
    </cfRule>
  </conditionalFormatting>
  <conditionalFormatting sqref="E14:E15">
    <cfRule type="containsText" dxfId="15" priority="9" operator="containsText" text="Ist der negative Betrag im SyF-Code 121 korrekt?">
      <formula>NOT(ISERROR(SEARCH("Ist der negative Betrag im SyF-Code 121 korrekt?",E14)))</formula>
    </cfRule>
  </conditionalFormatting>
  <conditionalFormatting sqref="E16:E17">
    <cfRule type="containsText" dxfId="14" priority="8" operator="containsText" text="Ist der negative Betrag im SyF-Code 122 korrekt?">
      <formula>NOT(ISERROR(SEARCH("Ist der negative Betrag im SyF-Code 122 korrekt?",E16)))</formula>
    </cfRule>
  </conditionalFormatting>
  <conditionalFormatting sqref="E18:E19">
    <cfRule type="containsText" dxfId="13" priority="7" operator="containsText" text="Ist der negative Betrag im SyF-Code 130 korrekt?">
      <formula>NOT(ISERROR(SEARCH("Ist der negative Betrag im SyF-Code 130 korrekt?",E18)))</formula>
    </cfRule>
  </conditionalFormatting>
  <conditionalFormatting sqref="E20">
    <cfRule type="containsText" dxfId="12" priority="6" operator="containsText" text="Ist der negative Betrag im SyF-Code 14 korrekt?">
      <formula>NOT(ISERROR(SEARCH("Ist der negative Betrag im SyF-Code 14 korrekt?",E20)))</formula>
    </cfRule>
  </conditionalFormatting>
  <conditionalFormatting sqref="E22">
    <cfRule type="containsText" dxfId="11" priority="5" operator="containsText" text="Ist der negative Betrag im SyF-Code 15 korrekt?">
      <formula>NOT(ISERROR(SEARCH("Ist der negative Betrag im SyF-Code 15 korrekt?",E22)))</formula>
    </cfRule>
  </conditionalFormatting>
  <conditionalFormatting sqref="E27">
    <cfRule type="containsText" dxfId="10" priority="4" operator="containsText" text="Ist der negative Betrag im SyF-Code 161 korrekt?">
      <formula>NOT(ISERROR(SEARCH("Ist der negative Betrag im SyF-Code 161 korrekt?",E27)))</formula>
    </cfRule>
  </conditionalFormatting>
  <conditionalFormatting sqref="E28">
    <cfRule type="containsText" dxfId="9" priority="1" operator="containsText" text="Ist der negative Betrag im SyF-Code 130 korrekt?">
      <formula>NOT(ISERROR(SEARCH("Ist der negative Betrag im SyF-Code 130 korrekt?",E28)))</formula>
    </cfRule>
  </conditionalFormatting>
  <conditionalFormatting sqref="E29">
    <cfRule type="containsText" dxfId="8" priority="3" operator="containsText" text="Ist der negative Betrag im SyF-Code 162 korrekt?">
      <formula>NOT(ISERROR(SEARCH("Ist der negative Betrag im SyF-Code 162 korrekt?",E29)))</formula>
    </cfRule>
  </conditionalFormatting>
  <conditionalFormatting sqref="E40">
    <cfRule type="containsText" dxfId="7" priority="2" operator="containsText" text="Ist der negative Betrag im SyF-Code 21 korrekt?">
      <formula>NOT(ISERROR(SEARCH("Ist der negative Betrag im SyF-Code 21 korrekt?",E40)))</formula>
    </cfRule>
  </conditionalFormatting>
  <dataValidations count="3">
    <dataValidation type="decimal" allowBlank="1" showInputMessage="1" showErrorMessage="1" errorTitle="Zahl" error="Bitte nur Werte eingeben!!" sqref="D36:D40 D22:D25 D32:D33" xr:uid="{057D5299-E1CF-4C31-A73F-C1FCD4568066}">
      <formula1>-100000000000</formula1>
      <formula2>100000000000</formula2>
    </dataValidation>
    <dataValidation type="whole" allowBlank="1" showInputMessage="1" showErrorMessage="1" errorTitle="Ganze Zahl" error="Bitte nur ganze Zahlen eingeben!!" sqref="D10:D21 D34 D26:D31" xr:uid="{30272F7C-8F15-465E-9A39-1BF4384E7EE5}">
      <formula1>-100000000000</formula1>
      <formula2>100000000000</formula2>
    </dataValidation>
    <dataValidation type="whole" allowBlank="1" showInputMessage="1" showErrorMessage="1" errorTitle="Ganze Zahl" error="Bitte nur positive ganze Zahlen eingeben!!" sqref="D41" xr:uid="{796FB63A-CD2B-4600-A617-2C5696DD3F12}">
      <formula1>0</formula1>
      <formula2>100000000000</formula2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Q137"/>
  <sheetViews>
    <sheetView workbookViewId="0">
      <pane xSplit="3" ySplit="9" topLeftCell="D79" activePane="bottomRight" state="frozen"/>
      <selection sqref="A1:XFD1048576"/>
      <selection pane="topRight" sqref="A1:XFD1048576"/>
      <selection pane="bottomLeft" sqref="A1:XFD1048576"/>
      <selection pane="bottomRight" activeCell="D106" sqref="D106"/>
    </sheetView>
  </sheetViews>
  <sheetFormatPr baseColWidth="10" defaultColWidth="0.140625" defaultRowHeight="12.75" zeroHeight="1"/>
  <cols>
    <col min="1" max="1" width="4.7109375" style="178" customWidth="1"/>
    <col min="2" max="2" width="53.7109375" style="119" customWidth="1"/>
    <col min="3" max="3" width="5.28515625" style="119" customWidth="1"/>
    <col min="4" max="9" width="14.42578125" style="119" customWidth="1"/>
    <col min="10" max="10" width="14.42578125" style="120" customWidth="1"/>
    <col min="11" max="255" width="0" hidden="1" customWidth="1"/>
  </cols>
  <sheetData>
    <row r="1" spans="1:10" ht="66.2" customHeight="1">
      <c r="A1" s="322" t="s">
        <v>386</v>
      </c>
      <c r="B1" s="323"/>
      <c r="C1" s="323"/>
      <c r="D1" s="323"/>
      <c r="E1" s="323"/>
      <c r="F1" s="323"/>
      <c r="G1" s="323"/>
      <c r="H1" s="323"/>
      <c r="I1" s="323"/>
      <c r="J1" s="324"/>
    </row>
    <row r="2" spans="1:10" ht="12.75" customHeight="1">
      <c r="A2" s="185" t="s">
        <v>7</v>
      </c>
      <c r="B2" s="63"/>
      <c r="C2" s="64"/>
      <c r="D2" s="59" t="s">
        <v>174</v>
      </c>
      <c r="E2" s="59" t="s">
        <v>173</v>
      </c>
      <c r="F2" s="59" t="s">
        <v>197</v>
      </c>
      <c r="G2" s="59" t="s">
        <v>176</v>
      </c>
      <c r="H2" s="59" t="s">
        <v>198</v>
      </c>
      <c r="I2" s="59"/>
      <c r="J2" s="44"/>
    </row>
    <row r="3" spans="1:10" ht="15" customHeight="1">
      <c r="A3" s="186"/>
      <c r="B3" s="63"/>
      <c r="C3" s="65"/>
      <c r="D3" s="57">
        <v>3</v>
      </c>
      <c r="E3" s="58">
        <f>'Ausgaben-A_kam.'!E3</f>
        <v>2025</v>
      </c>
      <c r="F3" s="108">
        <f>'Ausgaben-A_kam.'!F3</f>
        <v>0</v>
      </c>
      <c r="G3" s="108">
        <f>'Ausgaben-A_kam.'!G3</f>
        <v>0</v>
      </c>
      <c r="H3" s="109">
        <f>'Ausgaben-A_kam.'!H3</f>
        <v>0</v>
      </c>
      <c r="I3" s="230"/>
      <c r="J3" s="44" t="s">
        <v>9</v>
      </c>
    </row>
    <row r="4" spans="1:10" ht="12.2" customHeight="1">
      <c r="A4" s="187"/>
      <c r="B4" s="67"/>
      <c r="C4" s="66"/>
      <c r="D4" s="68"/>
      <c r="E4" s="68"/>
      <c r="F4" s="68"/>
      <c r="G4" s="68"/>
      <c r="H4" s="64"/>
      <c r="I4" s="64"/>
      <c r="J4" s="44"/>
    </row>
    <row r="5" spans="1:10" ht="12.75" customHeight="1">
      <c r="A5" s="188"/>
      <c r="B5" s="174"/>
      <c r="C5" s="347" t="s">
        <v>224</v>
      </c>
      <c r="D5" s="348" t="s">
        <v>264</v>
      </c>
      <c r="E5" s="349"/>
      <c r="F5" s="349"/>
      <c r="G5" s="349"/>
      <c r="H5" s="349"/>
      <c r="I5" s="349"/>
      <c r="J5" s="350"/>
    </row>
    <row r="6" spans="1:10" ht="12.75" customHeight="1">
      <c r="A6" s="189" t="s">
        <v>12</v>
      </c>
      <c r="B6" s="91"/>
      <c r="C6" s="320"/>
      <c r="D6" s="341" t="s">
        <v>178</v>
      </c>
      <c r="E6" s="344" t="s">
        <v>258</v>
      </c>
      <c r="F6" s="344" t="s">
        <v>259</v>
      </c>
      <c r="G6" s="351"/>
      <c r="H6" s="341" t="s">
        <v>260</v>
      </c>
      <c r="I6" s="341" t="s">
        <v>347</v>
      </c>
      <c r="J6" s="341" t="s">
        <v>263</v>
      </c>
    </row>
    <row r="7" spans="1:10" ht="15.75" customHeight="1">
      <c r="A7" s="190"/>
      <c r="B7" s="91" t="s">
        <v>13</v>
      </c>
      <c r="C7" s="320"/>
      <c r="D7" s="342"/>
      <c r="E7" s="345"/>
      <c r="F7" s="346"/>
      <c r="G7" s="352"/>
      <c r="H7" s="342"/>
      <c r="I7" s="342"/>
      <c r="J7" s="342"/>
    </row>
    <row r="8" spans="1:10" ht="63" customHeight="1">
      <c r="A8" s="190"/>
      <c r="B8" s="91"/>
      <c r="C8" s="320"/>
      <c r="D8" s="343"/>
      <c r="E8" s="346"/>
      <c r="F8" s="117" t="s">
        <v>261</v>
      </c>
      <c r="G8" s="118" t="s">
        <v>262</v>
      </c>
      <c r="H8" s="343"/>
      <c r="I8" s="343"/>
      <c r="J8" s="343"/>
    </row>
    <row r="9" spans="1:10" ht="13.7" customHeight="1">
      <c r="A9" s="191"/>
      <c r="B9" s="110"/>
      <c r="C9" s="321"/>
      <c r="D9" s="121">
        <v>21</v>
      </c>
      <c r="E9" s="122">
        <v>22</v>
      </c>
      <c r="F9" s="123">
        <v>23</v>
      </c>
      <c r="G9" s="124">
        <v>24</v>
      </c>
      <c r="H9" s="121">
        <v>25</v>
      </c>
      <c r="I9" s="121">
        <v>27</v>
      </c>
      <c r="J9" s="121"/>
    </row>
    <row r="10" spans="1:10" ht="25.5" customHeight="1">
      <c r="A10" s="219" t="s">
        <v>333</v>
      </c>
      <c r="B10" s="220"/>
      <c r="C10" s="111"/>
      <c r="D10" s="92"/>
      <c r="E10" s="93"/>
      <c r="F10" s="94"/>
      <c r="G10" s="95"/>
      <c r="H10" s="95"/>
      <c r="I10" s="95"/>
      <c r="J10" s="96"/>
    </row>
    <row r="11" spans="1:10" ht="12.2" customHeight="1">
      <c r="A11" s="221" t="s">
        <v>14</v>
      </c>
      <c r="B11" s="220" t="s">
        <v>334</v>
      </c>
      <c r="C11" s="102" t="s">
        <v>15</v>
      </c>
      <c r="D11" s="98">
        <v>0</v>
      </c>
      <c r="E11" s="98">
        <v>0</v>
      </c>
      <c r="F11" s="98">
        <v>0</v>
      </c>
      <c r="G11" s="98">
        <v>0</v>
      </c>
      <c r="H11" s="98">
        <v>0</v>
      </c>
      <c r="I11" s="98">
        <v>0</v>
      </c>
      <c r="J11" s="198">
        <f t="shared" ref="J11:J26" si="0">SUM(D11:I11)</f>
        <v>0</v>
      </c>
    </row>
    <row r="12" spans="1:10" ht="12.2" customHeight="1">
      <c r="A12" s="221" t="s">
        <v>16</v>
      </c>
      <c r="B12" s="220" t="s">
        <v>17</v>
      </c>
      <c r="C12" s="97" t="s">
        <v>18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0</v>
      </c>
      <c r="J12" s="198">
        <f t="shared" si="0"/>
        <v>0</v>
      </c>
    </row>
    <row r="13" spans="1:10" ht="12.2" customHeight="1">
      <c r="A13" s="221" t="s">
        <v>19</v>
      </c>
      <c r="B13" s="220" t="s">
        <v>20</v>
      </c>
      <c r="C13" s="97" t="s">
        <v>21</v>
      </c>
      <c r="D13" s="98">
        <v>0</v>
      </c>
      <c r="E13" s="98">
        <v>0</v>
      </c>
      <c r="F13" s="98">
        <v>0</v>
      </c>
      <c r="G13" s="98">
        <v>0</v>
      </c>
      <c r="H13" s="98">
        <v>0</v>
      </c>
      <c r="I13" s="98">
        <v>0</v>
      </c>
      <c r="J13" s="198">
        <f t="shared" si="0"/>
        <v>0</v>
      </c>
    </row>
    <row r="14" spans="1:10" ht="12.2" customHeight="1">
      <c r="A14" s="221" t="s">
        <v>19</v>
      </c>
      <c r="B14" s="220" t="s">
        <v>22</v>
      </c>
      <c r="C14" s="97" t="s">
        <v>23</v>
      </c>
      <c r="D14" s="98">
        <v>0</v>
      </c>
      <c r="E14" s="98">
        <v>0</v>
      </c>
      <c r="F14" s="98">
        <v>0</v>
      </c>
      <c r="G14" s="98">
        <v>0</v>
      </c>
      <c r="H14" s="98">
        <v>0</v>
      </c>
      <c r="I14" s="98">
        <v>0</v>
      </c>
      <c r="J14" s="198">
        <f t="shared" si="0"/>
        <v>0</v>
      </c>
    </row>
    <row r="15" spans="1:10" ht="12.2" customHeight="1">
      <c r="A15" s="221" t="s">
        <v>19</v>
      </c>
      <c r="B15" s="220" t="s">
        <v>24</v>
      </c>
      <c r="C15" s="97" t="s">
        <v>25</v>
      </c>
      <c r="D15" s="98">
        <v>0</v>
      </c>
      <c r="E15" s="98">
        <v>0</v>
      </c>
      <c r="F15" s="98">
        <v>0</v>
      </c>
      <c r="G15" s="98">
        <v>0</v>
      </c>
      <c r="H15" s="98">
        <v>0</v>
      </c>
      <c r="I15" s="98">
        <v>0</v>
      </c>
      <c r="J15" s="198">
        <f t="shared" si="0"/>
        <v>0</v>
      </c>
    </row>
    <row r="16" spans="1:10" ht="12.2" customHeight="1">
      <c r="A16" s="221" t="s">
        <v>26</v>
      </c>
      <c r="B16" s="220" t="s">
        <v>364</v>
      </c>
      <c r="C16" s="97" t="s">
        <v>27</v>
      </c>
      <c r="D16" s="98">
        <v>0</v>
      </c>
      <c r="E16" s="98">
        <v>0</v>
      </c>
      <c r="F16" s="98">
        <v>0</v>
      </c>
      <c r="G16" s="98">
        <v>0</v>
      </c>
      <c r="H16" s="98">
        <v>0</v>
      </c>
      <c r="I16" s="98">
        <v>0</v>
      </c>
      <c r="J16" s="198">
        <f t="shared" si="0"/>
        <v>0</v>
      </c>
    </row>
    <row r="17" spans="1:17" ht="24" customHeight="1">
      <c r="A17" s="221" t="s">
        <v>19</v>
      </c>
      <c r="B17" s="220" t="s">
        <v>28</v>
      </c>
      <c r="C17" s="97" t="s">
        <v>29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98">
        <v>0</v>
      </c>
      <c r="J17" s="198">
        <f t="shared" si="0"/>
        <v>0</v>
      </c>
    </row>
    <row r="18" spans="1:17" ht="12.2" customHeight="1">
      <c r="A18" s="221" t="s">
        <v>26</v>
      </c>
      <c r="B18" s="220" t="s">
        <v>30</v>
      </c>
      <c r="C18" s="97" t="s">
        <v>31</v>
      </c>
      <c r="D18" s="98">
        <v>0</v>
      </c>
      <c r="E18" s="98">
        <v>0</v>
      </c>
      <c r="F18" s="98">
        <v>0</v>
      </c>
      <c r="G18" s="98">
        <v>0</v>
      </c>
      <c r="H18" s="98">
        <v>0</v>
      </c>
      <c r="I18" s="98">
        <v>0</v>
      </c>
      <c r="J18" s="198">
        <f t="shared" si="0"/>
        <v>0</v>
      </c>
    </row>
    <row r="19" spans="1:17" ht="12.2" customHeight="1">
      <c r="A19" s="221" t="s">
        <v>26</v>
      </c>
      <c r="B19" s="220" t="s">
        <v>32</v>
      </c>
      <c r="C19" s="97" t="s">
        <v>33</v>
      </c>
      <c r="D19" s="98">
        <v>0</v>
      </c>
      <c r="E19" s="98">
        <v>0</v>
      </c>
      <c r="F19" s="98">
        <v>0</v>
      </c>
      <c r="G19" s="98">
        <v>0</v>
      </c>
      <c r="H19" s="98">
        <v>0</v>
      </c>
      <c r="I19" s="98">
        <v>0</v>
      </c>
      <c r="J19" s="198">
        <f t="shared" si="0"/>
        <v>0</v>
      </c>
    </row>
    <row r="20" spans="1:17" ht="12.2" customHeight="1">
      <c r="A20" s="221" t="s">
        <v>16</v>
      </c>
      <c r="B20" s="220" t="s">
        <v>34</v>
      </c>
      <c r="C20" s="97" t="s">
        <v>35</v>
      </c>
      <c r="D20" s="98">
        <v>0</v>
      </c>
      <c r="E20" s="98">
        <v>0</v>
      </c>
      <c r="F20" s="98">
        <v>0</v>
      </c>
      <c r="G20" s="98">
        <v>0</v>
      </c>
      <c r="H20" s="98">
        <v>0</v>
      </c>
      <c r="I20" s="98">
        <v>0</v>
      </c>
      <c r="J20" s="198">
        <f t="shared" si="0"/>
        <v>0</v>
      </c>
    </row>
    <row r="21" spans="1:17" ht="12.2" customHeight="1">
      <c r="A21" s="221" t="s">
        <v>19</v>
      </c>
      <c r="B21" s="220" t="s">
        <v>36</v>
      </c>
      <c r="C21" s="97" t="s">
        <v>37</v>
      </c>
      <c r="D21" s="98">
        <v>0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198">
        <f t="shared" si="0"/>
        <v>0</v>
      </c>
    </row>
    <row r="22" spans="1:17" ht="12.2" customHeight="1">
      <c r="A22" s="221" t="s">
        <v>19</v>
      </c>
      <c r="B22" s="220" t="s">
        <v>38</v>
      </c>
      <c r="C22" s="97" t="s">
        <v>39</v>
      </c>
      <c r="D22" s="98">
        <v>0</v>
      </c>
      <c r="E22" s="98">
        <v>0</v>
      </c>
      <c r="F22" s="98">
        <v>0</v>
      </c>
      <c r="G22" s="98">
        <v>0</v>
      </c>
      <c r="H22" s="98">
        <v>0</v>
      </c>
      <c r="I22" s="98">
        <v>0</v>
      </c>
      <c r="J22" s="198">
        <f t="shared" si="0"/>
        <v>0</v>
      </c>
    </row>
    <row r="23" spans="1:17" ht="12.2" customHeight="1">
      <c r="A23" s="221" t="s">
        <v>14</v>
      </c>
      <c r="B23" s="220" t="s">
        <v>365</v>
      </c>
      <c r="C23" s="97" t="s">
        <v>40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198">
        <f t="shared" si="0"/>
        <v>0</v>
      </c>
    </row>
    <row r="24" spans="1:17" ht="12.2" customHeight="1">
      <c r="A24" s="221" t="s">
        <v>16</v>
      </c>
      <c r="B24" s="220" t="s">
        <v>41</v>
      </c>
      <c r="C24" s="97" t="s">
        <v>42</v>
      </c>
      <c r="D24" s="98">
        <v>0</v>
      </c>
      <c r="E24" s="98">
        <v>0</v>
      </c>
      <c r="F24" s="98">
        <v>0</v>
      </c>
      <c r="G24" s="98">
        <v>0</v>
      </c>
      <c r="H24" s="98">
        <v>0</v>
      </c>
      <c r="I24" s="98">
        <v>0</v>
      </c>
      <c r="J24" s="198">
        <f t="shared" si="0"/>
        <v>0</v>
      </c>
    </row>
    <row r="25" spans="1:17" ht="12.2" customHeight="1">
      <c r="A25" s="221" t="s">
        <v>19</v>
      </c>
      <c r="B25" s="220" t="s">
        <v>366</v>
      </c>
      <c r="C25" s="218" t="s">
        <v>335</v>
      </c>
      <c r="D25" s="98">
        <v>0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198">
        <f t="shared" si="0"/>
        <v>0</v>
      </c>
    </row>
    <row r="26" spans="1:17" s="71" customFormat="1" ht="12">
      <c r="A26" s="221" t="s">
        <v>26</v>
      </c>
      <c r="B26" s="220" t="s">
        <v>367</v>
      </c>
      <c r="C26" s="217" t="s">
        <v>361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198">
        <f t="shared" si="0"/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3">
        <f t="shared" ref="P26" si="1">SUM(D26:O26)</f>
        <v>0</v>
      </c>
      <c r="Q26" s="72">
        <v>0</v>
      </c>
    </row>
    <row r="27" spans="1:17" ht="25.5" customHeight="1">
      <c r="A27" s="219" t="s">
        <v>59</v>
      </c>
      <c r="B27" s="220"/>
      <c r="C27" s="95"/>
      <c r="D27" s="92"/>
      <c r="E27" s="93"/>
      <c r="F27" s="94"/>
      <c r="G27" s="95"/>
      <c r="H27" s="95"/>
      <c r="I27" s="95"/>
      <c r="J27" s="99"/>
    </row>
    <row r="28" spans="1:17" ht="12.2" customHeight="1">
      <c r="A28" s="221" t="s">
        <v>26</v>
      </c>
      <c r="B28" s="220" t="s">
        <v>60</v>
      </c>
      <c r="C28" s="102" t="s">
        <v>61</v>
      </c>
      <c r="D28" s="98">
        <v>0</v>
      </c>
      <c r="E28" s="98">
        <v>0</v>
      </c>
      <c r="F28" s="98">
        <v>0</v>
      </c>
      <c r="G28" s="98">
        <v>0</v>
      </c>
      <c r="H28" s="98">
        <v>0</v>
      </c>
      <c r="I28" s="98">
        <v>0</v>
      </c>
      <c r="J28" s="198">
        <f t="shared" ref="J28:J35" si="2">SUM(D28:I28)</f>
        <v>0</v>
      </c>
    </row>
    <row r="29" spans="1:17" ht="12.2" customHeight="1">
      <c r="A29" s="221" t="s">
        <v>19</v>
      </c>
      <c r="B29" s="220" t="s">
        <v>62</v>
      </c>
      <c r="C29" s="97" t="s">
        <v>63</v>
      </c>
      <c r="D29" s="98">
        <v>0</v>
      </c>
      <c r="E29" s="98">
        <v>0</v>
      </c>
      <c r="F29" s="98">
        <v>0</v>
      </c>
      <c r="G29" s="98">
        <v>0</v>
      </c>
      <c r="H29" s="98">
        <v>0</v>
      </c>
      <c r="I29" s="98">
        <v>0</v>
      </c>
      <c r="J29" s="198">
        <f t="shared" si="2"/>
        <v>0</v>
      </c>
    </row>
    <row r="30" spans="1:17" ht="12.2" customHeight="1">
      <c r="A30" s="221" t="s">
        <v>19</v>
      </c>
      <c r="B30" s="220" t="s">
        <v>65</v>
      </c>
      <c r="C30" s="97" t="s">
        <v>66</v>
      </c>
      <c r="D30" s="98">
        <v>0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198">
        <f t="shared" si="2"/>
        <v>0</v>
      </c>
    </row>
    <row r="31" spans="1:17" ht="12.2" customHeight="1">
      <c r="A31" s="221" t="s">
        <v>19</v>
      </c>
      <c r="B31" s="220" t="s">
        <v>67</v>
      </c>
      <c r="C31" s="97" t="s">
        <v>68</v>
      </c>
      <c r="D31" s="98">
        <v>0</v>
      </c>
      <c r="E31" s="98">
        <v>0</v>
      </c>
      <c r="F31" s="98">
        <v>0</v>
      </c>
      <c r="G31" s="98">
        <v>0</v>
      </c>
      <c r="H31" s="98">
        <v>0</v>
      </c>
      <c r="I31" s="98">
        <v>0</v>
      </c>
      <c r="J31" s="198">
        <f t="shared" si="2"/>
        <v>0</v>
      </c>
    </row>
    <row r="32" spans="1:17" ht="12.2" customHeight="1">
      <c r="A32" s="221" t="s">
        <v>19</v>
      </c>
      <c r="B32" s="220" t="s">
        <v>69</v>
      </c>
      <c r="C32" s="97" t="s">
        <v>70</v>
      </c>
      <c r="D32" s="98">
        <v>0</v>
      </c>
      <c r="E32" s="98">
        <v>0</v>
      </c>
      <c r="F32" s="98">
        <v>0</v>
      </c>
      <c r="G32" s="98">
        <v>0</v>
      </c>
      <c r="H32" s="98">
        <v>0</v>
      </c>
      <c r="I32" s="98">
        <v>0</v>
      </c>
      <c r="J32" s="198">
        <f t="shared" si="2"/>
        <v>0</v>
      </c>
    </row>
    <row r="33" spans="1:10" ht="12.2" customHeight="1">
      <c r="A33" s="221" t="s">
        <v>19</v>
      </c>
      <c r="B33" s="220" t="s">
        <v>71</v>
      </c>
      <c r="C33" s="97" t="s">
        <v>72</v>
      </c>
      <c r="D33" s="98">
        <v>0</v>
      </c>
      <c r="E33" s="98">
        <v>0</v>
      </c>
      <c r="F33" s="98">
        <v>0</v>
      </c>
      <c r="G33" s="98">
        <v>0</v>
      </c>
      <c r="H33" s="98">
        <v>0</v>
      </c>
      <c r="I33" s="98">
        <v>0</v>
      </c>
      <c r="J33" s="198">
        <f t="shared" si="2"/>
        <v>0</v>
      </c>
    </row>
    <row r="34" spans="1:10" ht="12.2" customHeight="1">
      <c r="A34" s="221" t="s">
        <v>19</v>
      </c>
      <c r="B34" s="220" t="s">
        <v>73</v>
      </c>
      <c r="C34" s="97" t="s">
        <v>74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198">
        <f t="shared" si="2"/>
        <v>0</v>
      </c>
    </row>
    <row r="35" spans="1:10" ht="12.2" customHeight="1">
      <c r="A35" s="221" t="s">
        <v>19</v>
      </c>
      <c r="B35" s="220" t="s">
        <v>75</v>
      </c>
      <c r="C35" s="97" t="s">
        <v>76</v>
      </c>
      <c r="D35" s="98">
        <v>0</v>
      </c>
      <c r="E35" s="98">
        <v>0</v>
      </c>
      <c r="F35" s="98">
        <v>0</v>
      </c>
      <c r="G35" s="98">
        <v>0</v>
      </c>
      <c r="H35" s="98">
        <v>0</v>
      </c>
      <c r="I35" s="98">
        <v>0</v>
      </c>
      <c r="J35" s="198">
        <f t="shared" si="2"/>
        <v>0</v>
      </c>
    </row>
    <row r="36" spans="1:10" ht="25.5" customHeight="1">
      <c r="A36" s="219" t="s">
        <v>77</v>
      </c>
      <c r="B36" s="220"/>
      <c r="C36" s="95"/>
      <c r="D36" s="92"/>
      <c r="E36" s="93"/>
      <c r="F36" s="94"/>
      <c r="G36" s="95"/>
      <c r="H36" s="95"/>
      <c r="I36" s="95"/>
      <c r="J36" s="99"/>
    </row>
    <row r="37" spans="1:10" ht="12.2" customHeight="1">
      <c r="A37" s="221"/>
      <c r="B37" s="225" t="s">
        <v>78</v>
      </c>
      <c r="C37" s="100" t="s">
        <v>79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198">
        <f t="shared" ref="J37:J42" si="3">SUM(D37:I37)</f>
        <v>0</v>
      </c>
    </row>
    <row r="38" spans="1:10" ht="12.2" customHeight="1">
      <c r="A38" s="221" t="s">
        <v>14</v>
      </c>
      <c r="B38" s="225" t="s">
        <v>371</v>
      </c>
      <c r="C38" s="101" t="s">
        <v>80</v>
      </c>
      <c r="D38" s="98">
        <v>0</v>
      </c>
      <c r="E38" s="98">
        <v>0</v>
      </c>
      <c r="F38" s="98">
        <v>0</v>
      </c>
      <c r="G38" s="98">
        <v>0</v>
      </c>
      <c r="H38" s="98">
        <v>0</v>
      </c>
      <c r="I38" s="98">
        <v>0</v>
      </c>
      <c r="J38" s="198">
        <f t="shared" si="3"/>
        <v>0</v>
      </c>
    </row>
    <row r="39" spans="1:10" ht="12.2" customHeight="1">
      <c r="A39" s="221" t="s">
        <v>14</v>
      </c>
      <c r="B39" s="225" t="s">
        <v>81</v>
      </c>
      <c r="C39" s="97" t="s">
        <v>82</v>
      </c>
      <c r="D39" s="98">
        <v>0</v>
      </c>
      <c r="E39" s="98">
        <v>0</v>
      </c>
      <c r="F39" s="98">
        <v>0</v>
      </c>
      <c r="G39" s="98">
        <v>0</v>
      </c>
      <c r="H39" s="98">
        <v>0</v>
      </c>
      <c r="I39" s="98">
        <v>0</v>
      </c>
      <c r="J39" s="198">
        <f t="shared" si="3"/>
        <v>0</v>
      </c>
    </row>
    <row r="40" spans="1:10" ht="12.2" customHeight="1">
      <c r="A40" s="221" t="s">
        <v>26</v>
      </c>
      <c r="B40" s="225" t="s">
        <v>83</v>
      </c>
      <c r="C40" s="97" t="s">
        <v>84</v>
      </c>
      <c r="D40" s="98">
        <v>0</v>
      </c>
      <c r="E40" s="98">
        <v>0</v>
      </c>
      <c r="F40" s="98">
        <v>0</v>
      </c>
      <c r="G40" s="98">
        <v>0</v>
      </c>
      <c r="H40" s="98">
        <v>0</v>
      </c>
      <c r="I40" s="98">
        <v>0</v>
      </c>
      <c r="J40" s="198">
        <f t="shared" si="3"/>
        <v>0</v>
      </c>
    </row>
    <row r="41" spans="1:10" ht="12.2" customHeight="1">
      <c r="A41" s="221" t="s">
        <v>14</v>
      </c>
      <c r="B41" s="225" t="s">
        <v>85</v>
      </c>
      <c r="C41" s="97" t="s">
        <v>86</v>
      </c>
      <c r="D41" s="98">
        <v>0</v>
      </c>
      <c r="E41" s="98">
        <v>0</v>
      </c>
      <c r="F41" s="98">
        <v>0</v>
      </c>
      <c r="G41" s="98">
        <v>0</v>
      </c>
      <c r="H41" s="98">
        <v>0</v>
      </c>
      <c r="I41" s="98">
        <v>0</v>
      </c>
      <c r="J41" s="198">
        <f t="shared" si="3"/>
        <v>0</v>
      </c>
    </row>
    <row r="42" spans="1:10" ht="12.2" customHeight="1">
      <c r="A42" s="221" t="s">
        <v>19</v>
      </c>
      <c r="B42" s="225" t="s">
        <v>87</v>
      </c>
      <c r="C42" s="97" t="s">
        <v>88</v>
      </c>
      <c r="D42" s="98">
        <v>0</v>
      </c>
      <c r="E42" s="98">
        <v>0</v>
      </c>
      <c r="F42" s="98">
        <v>0</v>
      </c>
      <c r="G42" s="98">
        <v>0</v>
      </c>
      <c r="H42" s="98">
        <v>0</v>
      </c>
      <c r="I42" s="98">
        <v>0</v>
      </c>
      <c r="J42" s="198">
        <f t="shared" si="3"/>
        <v>0</v>
      </c>
    </row>
    <row r="43" spans="1:10" ht="25.5" customHeight="1">
      <c r="A43" s="219" t="s">
        <v>340</v>
      </c>
      <c r="B43" s="220"/>
      <c r="C43" s="95"/>
      <c r="D43" s="92"/>
      <c r="E43" s="93"/>
      <c r="F43" s="94"/>
      <c r="G43" s="95"/>
      <c r="H43" s="95"/>
      <c r="I43" s="95"/>
      <c r="J43" s="99"/>
    </row>
    <row r="44" spans="1:10" ht="12.2" customHeight="1">
      <c r="A44" s="221" t="s">
        <v>19</v>
      </c>
      <c r="B44" s="220" t="s">
        <v>89</v>
      </c>
      <c r="C44" s="100" t="s">
        <v>90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198">
        <f t="shared" ref="J44:J52" si="4">SUM(D44:I44)</f>
        <v>0</v>
      </c>
    </row>
    <row r="45" spans="1:10" ht="12.2" customHeight="1">
      <c r="A45" s="221" t="s">
        <v>19</v>
      </c>
      <c r="B45" s="220" t="s">
        <v>91</v>
      </c>
      <c r="C45" s="97" t="s">
        <v>92</v>
      </c>
      <c r="D45" s="98">
        <v>0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198">
        <f t="shared" si="4"/>
        <v>0</v>
      </c>
    </row>
    <row r="46" spans="1:10" ht="12.2" customHeight="1">
      <c r="A46" s="221" t="s">
        <v>16</v>
      </c>
      <c r="B46" s="220" t="s">
        <v>93</v>
      </c>
      <c r="C46" s="97" t="s">
        <v>94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8">
        <v>0</v>
      </c>
      <c r="J46" s="198">
        <f t="shared" si="4"/>
        <v>0</v>
      </c>
    </row>
    <row r="47" spans="1:10" ht="12.2" customHeight="1">
      <c r="A47" s="221" t="s">
        <v>19</v>
      </c>
      <c r="B47" s="220" t="s">
        <v>95</v>
      </c>
      <c r="C47" s="97" t="s">
        <v>96</v>
      </c>
      <c r="D47" s="98">
        <v>0</v>
      </c>
      <c r="E47" s="98">
        <v>0</v>
      </c>
      <c r="F47" s="98">
        <v>0</v>
      </c>
      <c r="G47" s="98">
        <v>0</v>
      </c>
      <c r="H47" s="98">
        <v>0</v>
      </c>
      <c r="I47" s="98">
        <v>0</v>
      </c>
      <c r="J47" s="198">
        <f t="shared" si="4"/>
        <v>0</v>
      </c>
    </row>
    <row r="48" spans="1:10" ht="12.2" customHeight="1">
      <c r="A48" s="221" t="s">
        <v>19</v>
      </c>
      <c r="B48" s="220" t="s">
        <v>97</v>
      </c>
      <c r="C48" s="100" t="s">
        <v>98</v>
      </c>
      <c r="D48" s="98">
        <v>0</v>
      </c>
      <c r="E48" s="98">
        <v>0</v>
      </c>
      <c r="F48" s="98">
        <v>0</v>
      </c>
      <c r="G48" s="98">
        <v>0</v>
      </c>
      <c r="H48" s="98">
        <v>0</v>
      </c>
      <c r="I48" s="98">
        <v>0</v>
      </c>
      <c r="J48" s="198">
        <f t="shared" si="4"/>
        <v>0</v>
      </c>
    </row>
    <row r="49" spans="1:10" ht="12.2" customHeight="1">
      <c r="A49" s="221" t="s">
        <v>99</v>
      </c>
      <c r="B49" s="286" t="s">
        <v>395</v>
      </c>
      <c r="C49" s="97" t="s">
        <v>100</v>
      </c>
      <c r="D49" s="98">
        <v>0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198">
        <f t="shared" si="4"/>
        <v>0</v>
      </c>
    </row>
    <row r="50" spans="1:10" ht="12.2" customHeight="1">
      <c r="A50" s="221" t="s">
        <v>101</v>
      </c>
      <c r="B50" s="220" t="s">
        <v>102</v>
      </c>
      <c r="C50" s="97" t="s">
        <v>103</v>
      </c>
      <c r="D50" s="98">
        <v>0</v>
      </c>
      <c r="E50" s="98">
        <v>0</v>
      </c>
      <c r="F50" s="98">
        <v>0</v>
      </c>
      <c r="G50" s="98">
        <v>0</v>
      </c>
      <c r="H50" s="98">
        <v>0</v>
      </c>
      <c r="I50" s="98">
        <v>0</v>
      </c>
      <c r="J50" s="198">
        <f t="shared" si="4"/>
        <v>0</v>
      </c>
    </row>
    <row r="51" spans="1:10" ht="12.2" customHeight="1">
      <c r="A51" s="221" t="s">
        <v>19</v>
      </c>
      <c r="B51" s="220" t="s">
        <v>104</v>
      </c>
      <c r="C51" s="97" t="s">
        <v>105</v>
      </c>
      <c r="D51" s="98">
        <v>0</v>
      </c>
      <c r="E51" s="98">
        <v>0</v>
      </c>
      <c r="F51" s="98">
        <v>0</v>
      </c>
      <c r="G51" s="98">
        <v>0</v>
      </c>
      <c r="H51" s="98">
        <v>0</v>
      </c>
      <c r="I51" s="98">
        <v>0</v>
      </c>
      <c r="J51" s="198">
        <f t="shared" si="4"/>
        <v>0</v>
      </c>
    </row>
    <row r="52" spans="1:10" ht="12.2" customHeight="1">
      <c r="A52" s="221" t="s">
        <v>19</v>
      </c>
      <c r="B52" s="220" t="s">
        <v>106</v>
      </c>
      <c r="C52" s="97" t="s">
        <v>107</v>
      </c>
      <c r="D52" s="98">
        <v>0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198">
        <f t="shared" si="4"/>
        <v>0</v>
      </c>
    </row>
    <row r="53" spans="1:10" ht="25.5" customHeight="1">
      <c r="A53" s="219" t="s">
        <v>108</v>
      </c>
      <c r="B53" s="220"/>
      <c r="C53" s="95" t="s">
        <v>9</v>
      </c>
      <c r="D53" s="92"/>
      <c r="E53" s="93"/>
      <c r="F53" s="94"/>
      <c r="G53" s="95"/>
      <c r="H53" s="95"/>
      <c r="I53" s="95"/>
      <c r="J53" s="99"/>
    </row>
    <row r="54" spans="1:10" ht="12.2" customHeight="1">
      <c r="A54" s="221" t="s">
        <v>14</v>
      </c>
      <c r="B54" s="220" t="s">
        <v>109</v>
      </c>
      <c r="C54" s="100" t="s">
        <v>110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198">
        <f t="shared" ref="J54:J65" si="5">SUM(D54:I54)</f>
        <v>0</v>
      </c>
    </row>
    <row r="55" spans="1:10" ht="24.75" customHeight="1">
      <c r="A55" s="224"/>
      <c r="B55" s="220" t="s">
        <v>111</v>
      </c>
      <c r="C55" s="51" t="s">
        <v>112</v>
      </c>
      <c r="D55" s="98">
        <v>0</v>
      </c>
      <c r="E55" s="98">
        <v>0</v>
      </c>
      <c r="F55" s="98">
        <v>0</v>
      </c>
      <c r="G55" s="98">
        <v>0</v>
      </c>
      <c r="H55" s="98">
        <v>0</v>
      </c>
      <c r="I55" s="98">
        <v>0</v>
      </c>
      <c r="J55" s="198">
        <f t="shared" si="5"/>
        <v>0</v>
      </c>
    </row>
    <row r="56" spans="1:10" ht="12.2" customHeight="1">
      <c r="A56" s="221" t="s">
        <v>16</v>
      </c>
      <c r="B56" s="220" t="s">
        <v>113</v>
      </c>
      <c r="C56" s="97" t="s">
        <v>114</v>
      </c>
      <c r="D56" s="98">
        <v>0</v>
      </c>
      <c r="E56" s="98">
        <v>0</v>
      </c>
      <c r="F56" s="98">
        <v>0</v>
      </c>
      <c r="G56" s="98">
        <v>0</v>
      </c>
      <c r="H56" s="98">
        <v>0</v>
      </c>
      <c r="I56" s="98">
        <v>0</v>
      </c>
      <c r="J56" s="198">
        <f t="shared" si="5"/>
        <v>0</v>
      </c>
    </row>
    <row r="57" spans="1:10" ht="12.2" customHeight="1">
      <c r="A57" s="221" t="s">
        <v>14</v>
      </c>
      <c r="B57" s="220" t="s">
        <v>115</v>
      </c>
      <c r="C57" s="97" t="s">
        <v>116</v>
      </c>
      <c r="D57" s="98">
        <v>0</v>
      </c>
      <c r="E57" s="98">
        <v>0</v>
      </c>
      <c r="F57" s="98">
        <v>0</v>
      </c>
      <c r="G57" s="98">
        <v>0</v>
      </c>
      <c r="H57" s="98">
        <v>0</v>
      </c>
      <c r="I57" s="98">
        <v>0</v>
      </c>
      <c r="J57" s="198">
        <f t="shared" si="5"/>
        <v>0</v>
      </c>
    </row>
    <row r="58" spans="1:10" ht="12.2" customHeight="1">
      <c r="A58" s="221" t="s">
        <v>19</v>
      </c>
      <c r="B58" s="220" t="s">
        <v>342</v>
      </c>
      <c r="C58" s="97" t="s">
        <v>117</v>
      </c>
      <c r="D58" s="98">
        <v>0</v>
      </c>
      <c r="E58" s="98">
        <v>0</v>
      </c>
      <c r="F58" s="98">
        <v>0</v>
      </c>
      <c r="G58" s="98">
        <v>0</v>
      </c>
      <c r="H58" s="98">
        <v>0</v>
      </c>
      <c r="I58" s="98">
        <v>0</v>
      </c>
      <c r="J58" s="198">
        <f t="shared" si="5"/>
        <v>0</v>
      </c>
    </row>
    <row r="59" spans="1:10" ht="12.2" customHeight="1">
      <c r="A59" s="221" t="s">
        <v>19</v>
      </c>
      <c r="B59" s="220" t="s">
        <v>118</v>
      </c>
      <c r="C59" s="97" t="s">
        <v>119</v>
      </c>
      <c r="D59" s="98">
        <v>0</v>
      </c>
      <c r="E59" s="98">
        <v>0</v>
      </c>
      <c r="F59" s="98">
        <v>0</v>
      </c>
      <c r="G59" s="98">
        <v>0</v>
      </c>
      <c r="H59" s="98">
        <v>0</v>
      </c>
      <c r="I59" s="98">
        <v>0</v>
      </c>
      <c r="J59" s="198">
        <f t="shared" si="5"/>
        <v>0</v>
      </c>
    </row>
    <row r="60" spans="1:10" ht="12.2" customHeight="1">
      <c r="A60" s="221" t="s">
        <v>19</v>
      </c>
      <c r="B60" s="220" t="s">
        <v>120</v>
      </c>
      <c r="C60" s="97" t="s">
        <v>121</v>
      </c>
      <c r="D60" s="98">
        <v>0</v>
      </c>
      <c r="E60" s="98">
        <v>0</v>
      </c>
      <c r="F60" s="98">
        <v>0</v>
      </c>
      <c r="G60" s="98">
        <v>0</v>
      </c>
      <c r="H60" s="98">
        <v>0</v>
      </c>
      <c r="I60" s="98">
        <v>0</v>
      </c>
      <c r="J60" s="198">
        <f t="shared" si="5"/>
        <v>0</v>
      </c>
    </row>
    <row r="61" spans="1:10" ht="12.2" customHeight="1">
      <c r="A61" s="221" t="s">
        <v>19</v>
      </c>
      <c r="B61" s="220" t="s">
        <v>122</v>
      </c>
      <c r="C61" s="97" t="s">
        <v>123</v>
      </c>
      <c r="D61" s="98">
        <v>0</v>
      </c>
      <c r="E61" s="98">
        <v>0</v>
      </c>
      <c r="F61" s="98">
        <v>0</v>
      </c>
      <c r="G61" s="98">
        <v>0</v>
      </c>
      <c r="H61" s="98">
        <v>0</v>
      </c>
      <c r="I61" s="98">
        <v>0</v>
      </c>
      <c r="J61" s="198">
        <f t="shared" si="5"/>
        <v>0</v>
      </c>
    </row>
    <row r="62" spans="1:10" ht="12.2" customHeight="1">
      <c r="A62" s="221" t="s">
        <v>19</v>
      </c>
      <c r="B62" s="220" t="s">
        <v>124</v>
      </c>
      <c r="C62" s="97" t="s">
        <v>125</v>
      </c>
      <c r="D62" s="98">
        <v>0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198">
        <f t="shared" si="5"/>
        <v>0</v>
      </c>
    </row>
    <row r="63" spans="1:10" ht="12.2" customHeight="1">
      <c r="A63" s="221" t="s">
        <v>19</v>
      </c>
      <c r="B63" s="220" t="s">
        <v>126</v>
      </c>
      <c r="C63" s="218" t="s">
        <v>127</v>
      </c>
      <c r="D63" s="98">
        <v>0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198">
        <f t="shared" si="5"/>
        <v>0</v>
      </c>
    </row>
    <row r="64" spans="1:10" ht="12.2" customHeight="1">
      <c r="A64" s="221" t="s">
        <v>19</v>
      </c>
      <c r="B64" s="220" t="s">
        <v>64</v>
      </c>
      <c r="C64" s="218" t="s">
        <v>338</v>
      </c>
      <c r="D64" s="98">
        <v>0</v>
      </c>
      <c r="E64" s="98">
        <v>0</v>
      </c>
      <c r="F64" s="98">
        <v>0</v>
      </c>
      <c r="G64" s="98">
        <v>0</v>
      </c>
      <c r="H64" s="98">
        <v>0</v>
      </c>
      <c r="I64" s="98">
        <v>0</v>
      </c>
      <c r="J64" s="198">
        <f t="shared" si="5"/>
        <v>0</v>
      </c>
    </row>
    <row r="65" spans="1:10" ht="24">
      <c r="A65" s="221" t="s">
        <v>19</v>
      </c>
      <c r="B65" s="220" t="s">
        <v>341</v>
      </c>
      <c r="C65" s="218" t="s">
        <v>339</v>
      </c>
      <c r="D65" s="98">
        <v>0</v>
      </c>
      <c r="E65" s="98">
        <v>0</v>
      </c>
      <c r="F65" s="98">
        <v>0</v>
      </c>
      <c r="G65" s="98">
        <v>0</v>
      </c>
      <c r="H65" s="98">
        <v>0</v>
      </c>
      <c r="I65" s="98">
        <v>0</v>
      </c>
      <c r="J65" s="198">
        <f t="shared" si="5"/>
        <v>0</v>
      </c>
    </row>
    <row r="66" spans="1:10" ht="25.5" customHeight="1">
      <c r="A66" s="219" t="s">
        <v>128</v>
      </c>
      <c r="B66" s="220"/>
      <c r="C66" s="95"/>
      <c r="D66" s="92"/>
      <c r="E66" s="93"/>
      <c r="F66" s="94"/>
      <c r="G66" s="95"/>
      <c r="H66" s="95"/>
      <c r="I66" s="95"/>
      <c r="J66" s="99"/>
    </row>
    <row r="67" spans="1:10" ht="12.2" customHeight="1">
      <c r="A67" s="221" t="s">
        <v>14</v>
      </c>
      <c r="B67" s="220" t="s">
        <v>129</v>
      </c>
      <c r="C67" s="100" t="s">
        <v>130</v>
      </c>
      <c r="D67" s="98">
        <v>0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198">
        <f t="shared" ref="J67:J90" si="6">SUM(D67:I67)</f>
        <v>0</v>
      </c>
    </row>
    <row r="68" spans="1:10" ht="12.2" customHeight="1">
      <c r="A68" s="221" t="s">
        <v>19</v>
      </c>
      <c r="B68" s="220" t="s">
        <v>131</v>
      </c>
      <c r="C68" s="97" t="s">
        <v>132</v>
      </c>
      <c r="D68" s="98">
        <v>0</v>
      </c>
      <c r="E68" s="98">
        <v>0</v>
      </c>
      <c r="F68" s="98">
        <v>0</v>
      </c>
      <c r="G68" s="98">
        <v>0</v>
      </c>
      <c r="H68" s="98">
        <v>0</v>
      </c>
      <c r="I68" s="98">
        <v>0</v>
      </c>
      <c r="J68" s="198">
        <f t="shared" si="6"/>
        <v>0</v>
      </c>
    </row>
    <row r="69" spans="1:10" ht="12.2" customHeight="1">
      <c r="A69" s="221" t="s">
        <v>19</v>
      </c>
      <c r="B69" s="220" t="s">
        <v>133</v>
      </c>
      <c r="C69" s="97" t="s">
        <v>134</v>
      </c>
      <c r="D69" s="98">
        <v>0</v>
      </c>
      <c r="E69" s="98">
        <v>0</v>
      </c>
      <c r="F69" s="98">
        <v>0</v>
      </c>
      <c r="G69" s="98">
        <v>0</v>
      </c>
      <c r="H69" s="98">
        <v>0</v>
      </c>
      <c r="I69" s="98">
        <v>0</v>
      </c>
      <c r="J69" s="198">
        <f t="shared" si="6"/>
        <v>0</v>
      </c>
    </row>
    <row r="70" spans="1:10" ht="12.2" customHeight="1">
      <c r="A70" s="221" t="s">
        <v>26</v>
      </c>
      <c r="B70" s="220" t="s">
        <v>135</v>
      </c>
      <c r="C70" s="97" t="s">
        <v>136</v>
      </c>
      <c r="D70" s="98">
        <v>0</v>
      </c>
      <c r="E70" s="98">
        <v>0</v>
      </c>
      <c r="F70" s="98">
        <v>0</v>
      </c>
      <c r="G70" s="98">
        <v>0</v>
      </c>
      <c r="H70" s="98">
        <v>0</v>
      </c>
      <c r="I70" s="98">
        <v>0</v>
      </c>
      <c r="J70" s="198">
        <f t="shared" si="6"/>
        <v>0</v>
      </c>
    </row>
    <row r="71" spans="1:10" ht="12.2" customHeight="1">
      <c r="A71" s="221" t="s">
        <v>19</v>
      </c>
      <c r="B71" s="286" t="s">
        <v>396</v>
      </c>
      <c r="C71" s="48" t="s">
        <v>137</v>
      </c>
      <c r="D71" s="98">
        <v>0</v>
      </c>
      <c r="E71" s="98">
        <v>0</v>
      </c>
      <c r="F71" s="98">
        <v>0</v>
      </c>
      <c r="G71" s="98">
        <v>0</v>
      </c>
      <c r="H71" s="98">
        <v>0</v>
      </c>
      <c r="I71" s="98">
        <v>0</v>
      </c>
      <c r="J71" s="198">
        <f t="shared" si="6"/>
        <v>0</v>
      </c>
    </row>
    <row r="72" spans="1:10" ht="12.2" customHeight="1">
      <c r="A72" s="221" t="s">
        <v>19</v>
      </c>
      <c r="B72" s="286" t="s">
        <v>397</v>
      </c>
      <c r="C72" s="287" t="s">
        <v>398</v>
      </c>
      <c r="D72" s="98">
        <v>0</v>
      </c>
      <c r="E72" s="98">
        <v>0</v>
      </c>
      <c r="F72" s="98">
        <v>0</v>
      </c>
      <c r="G72" s="98">
        <v>0</v>
      </c>
      <c r="H72" s="98">
        <v>0</v>
      </c>
      <c r="I72" s="98">
        <v>0</v>
      </c>
      <c r="J72" s="198">
        <f t="shared" ref="J72:J73" si="7">SUM(D72:I72)</f>
        <v>0</v>
      </c>
    </row>
    <row r="73" spans="1:10" ht="12.2" customHeight="1">
      <c r="A73" s="221" t="s">
        <v>19</v>
      </c>
      <c r="B73" s="286" t="s">
        <v>399</v>
      </c>
      <c r="C73" s="287" t="s">
        <v>400</v>
      </c>
      <c r="D73" s="98">
        <v>0</v>
      </c>
      <c r="E73" s="98">
        <v>0</v>
      </c>
      <c r="F73" s="98">
        <v>0</v>
      </c>
      <c r="G73" s="98">
        <v>0</v>
      </c>
      <c r="H73" s="98">
        <v>0</v>
      </c>
      <c r="I73" s="98">
        <v>0</v>
      </c>
      <c r="J73" s="198">
        <f t="shared" si="7"/>
        <v>0</v>
      </c>
    </row>
    <row r="74" spans="1:10" ht="25.5" customHeight="1">
      <c r="A74" s="288" t="s">
        <v>401</v>
      </c>
      <c r="B74" s="220"/>
      <c r="C74" s="95"/>
      <c r="D74" s="92"/>
      <c r="E74" s="93"/>
      <c r="F74" s="94"/>
      <c r="G74" s="95"/>
      <c r="H74" s="95"/>
      <c r="I74" s="95"/>
      <c r="J74" s="99"/>
    </row>
    <row r="75" spans="1:10" ht="12.2" customHeight="1">
      <c r="A75" s="221" t="s">
        <v>19</v>
      </c>
      <c r="B75" s="223" t="s">
        <v>52</v>
      </c>
      <c r="C75" s="97" t="s">
        <v>53</v>
      </c>
      <c r="D75" s="98">
        <v>0</v>
      </c>
      <c r="E75" s="98">
        <v>0</v>
      </c>
      <c r="F75" s="98">
        <v>0</v>
      </c>
      <c r="G75" s="98">
        <v>0</v>
      </c>
      <c r="H75" s="98">
        <v>0</v>
      </c>
      <c r="I75" s="98">
        <v>0</v>
      </c>
      <c r="J75" s="198">
        <f t="shared" ref="J75:J87" si="8">SUM(D75:I75)</f>
        <v>0</v>
      </c>
    </row>
    <row r="76" spans="1:10" ht="12.2" customHeight="1">
      <c r="A76" s="221" t="s">
        <v>19</v>
      </c>
      <c r="B76" s="223" t="s">
        <v>321</v>
      </c>
      <c r="C76" s="97" t="s">
        <v>54</v>
      </c>
      <c r="D76" s="98">
        <v>0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198">
        <f t="shared" si="8"/>
        <v>0</v>
      </c>
    </row>
    <row r="77" spans="1:10" ht="25.5" customHeight="1">
      <c r="A77" s="288" t="s">
        <v>55</v>
      </c>
      <c r="B77" s="220"/>
      <c r="C77" s="95"/>
      <c r="D77" s="92"/>
      <c r="E77" s="93"/>
      <c r="F77" s="94"/>
      <c r="G77" s="95"/>
      <c r="H77" s="95"/>
      <c r="I77" s="95"/>
      <c r="J77" s="99"/>
    </row>
    <row r="78" spans="1:10" ht="12.2" customHeight="1">
      <c r="A78" s="221" t="s">
        <v>19</v>
      </c>
      <c r="B78" s="223" t="s">
        <v>55</v>
      </c>
      <c r="C78" s="97" t="s">
        <v>56</v>
      </c>
      <c r="D78" s="98">
        <v>0</v>
      </c>
      <c r="E78" s="98">
        <v>0</v>
      </c>
      <c r="F78" s="98">
        <v>0</v>
      </c>
      <c r="G78" s="98">
        <v>0</v>
      </c>
      <c r="H78" s="98">
        <v>0</v>
      </c>
      <c r="I78" s="98">
        <v>0</v>
      </c>
      <c r="J78" s="198">
        <f t="shared" si="8"/>
        <v>0</v>
      </c>
    </row>
    <row r="79" spans="1:10" ht="24.75" customHeight="1">
      <c r="A79" s="224"/>
      <c r="B79" s="223" t="s">
        <v>57</v>
      </c>
      <c r="C79" s="97" t="s">
        <v>58</v>
      </c>
      <c r="D79" s="98">
        <v>0</v>
      </c>
      <c r="E79" s="98">
        <v>0</v>
      </c>
      <c r="F79" s="98">
        <v>0</v>
      </c>
      <c r="G79" s="98">
        <v>0</v>
      </c>
      <c r="H79" s="98">
        <v>0</v>
      </c>
      <c r="I79" s="98">
        <v>0</v>
      </c>
      <c r="J79" s="198">
        <f t="shared" si="8"/>
        <v>0</v>
      </c>
    </row>
    <row r="80" spans="1:10" ht="25.5" customHeight="1">
      <c r="A80" s="288" t="s">
        <v>402</v>
      </c>
      <c r="B80" s="220"/>
      <c r="C80" s="95"/>
      <c r="D80" s="92"/>
      <c r="E80" s="93"/>
      <c r="F80" s="94"/>
      <c r="G80" s="95"/>
      <c r="H80" s="95"/>
      <c r="I80" s="95"/>
      <c r="J80" s="99"/>
    </row>
    <row r="81" spans="1:10" ht="12.2" customHeight="1">
      <c r="A81" s="221" t="s">
        <v>14</v>
      </c>
      <c r="B81" s="289" t="s">
        <v>403</v>
      </c>
      <c r="C81" s="100" t="s">
        <v>45</v>
      </c>
      <c r="D81" s="98">
        <v>0</v>
      </c>
      <c r="E81" s="98">
        <v>0</v>
      </c>
      <c r="F81" s="98">
        <v>0</v>
      </c>
      <c r="G81" s="98">
        <v>0</v>
      </c>
      <c r="H81" s="98">
        <v>0</v>
      </c>
      <c r="I81" s="98">
        <v>0</v>
      </c>
      <c r="J81" s="198">
        <f>SUM(D81:I81)</f>
        <v>0</v>
      </c>
    </row>
    <row r="82" spans="1:10" ht="35.450000000000003" customHeight="1">
      <c r="A82" s="222"/>
      <c r="B82" s="223" t="s">
        <v>46</v>
      </c>
      <c r="C82" s="97" t="s">
        <v>47</v>
      </c>
      <c r="D82" s="98">
        <v>0</v>
      </c>
      <c r="E82" s="98">
        <v>0</v>
      </c>
      <c r="F82" s="98">
        <v>0</v>
      </c>
      <c r="G82" s="98">
        <v>0</v>
      </c>
      <c r="H82" s="98">
        <v>0</v>
      </c>
      <c r="I82" s="98">
        <v>0</v>
      </c>
      <c r="J82" s="198">
        <f>SUM(D82:I82)</f>
        <v>0</v>
      </c>
    </row>
    <row r="83" spans="1:10" ht="12.2" customHeight="1">
      <c r="A83" s="221" t="s">
        <v>19</v>
      </c>
      <c r="B83" s="223" t="s">
        <v>368</v>
      </c>
      <c r="C83" s="97" t="s">
        <v>48</v>
      </c>
      <c r="D83" s="98">
        <v>0</v>
      </c>
      <c r="E83" s="98">
        <v>0</v>
      </c>
      <c r="F83" s="98">
        <v>0</v>
      </c>
      <c r="G83" s="98">
        <v>0</v>
      </c>
      <c r="H83" s="98">
        <v>0</v>
      </c>
      <c r="I83" s="98">
        <v>0</v>
      </c>
      <c r="J83" s="198">
        <f>SUM(D83:I83)</f>
        <v>0</v>
      </c>
    </row>
    <row r="84" spans="1:10" ht="12.2" customHeight="1">
      <c r="A84" s="221" t="s">
        <v>19</v>
      </c>
      <c r="B84" s="223" t="s">
        <v>372</v>
      </c>
      <c r="C84" s="97" t="s">
        <v>49</v>
      </c>
      <c r="D84" s="98">
        <v>0</v>
      </c>
      <c r="E84" s="98">
        <v>0</v>
      </c>
      <c r="F84" s="98">
        <v>0</v>
      </c>
      <c r="G84" s="98">
        <v>0</v>
      </c>
      <c r="H84" s="98">
        <v>0</v>
      </c>
      <c r="I84" s="98">
        <v>0</v>
      </c>
      <c r="J84" s="198">
        <f>SUM(D84:I84)</f>
        <v>0</v>
      </c>
    </row>
    <row r="85" spans="1:10" ht="12.2" customHeight="1">
      <c r="A85" s="221" t="s">
        <v>19</v>
      </c>
      <c r="B85" s="223" t="s">
        <v>50</v>
      </c>
      <c r="C85" s="97" t="s">
        <v>51</v>
      </c>
      <c r="D85" s="98">
        <v>0</v>
      </c>
      <c r="E85" s="98">
        <v>0</v>
      </c>
      <c r="F85" s="98">
        <v>0</v>
      </c>
      <c r="G85" s="98">
        <v>0</v>
      </c>
      <c r="H85" s="98">
        <v>0</v>
      </c>
      <c r="I85" s="98">
        <v>0</v>
      </c>
      <c r="J85" s="198">
        <f>SUM(D85:I85)</f>
        <v>0</v>
      </c>
    </row>
    <row r="86" spans="1:10">
      <c r="A86" s="224"/>
      <c r="B86" s="223" t="s">
        <v>43</v>
      </c>
      <c r="C86" s="218" t="s">
        <v>337</v>
      </c>
      <c r="D86" s="98">
        <v>0</v>
      </c>
      <c r="E86" s="98">
        <v>0</v>
      </c>
      <c r="F86" s="98">
        <v>0</v>
      </c>
      <c r="G86" s="98">
        <v>0</v>
      </c>
      <c r="H86" s="98">
        <v>0</v>
      </c>
      <c r="I86" s="98">
        <v>0</v>
      </c>
      <c r="J86" s="198">
        <f t="shared" si="8"/>
        <v>0</v>
      </c>
    </row>
    <row r="87" spans="1:10">
      <c r="A87" s="224"/>
      <c r="B87" s="223" t="s">
        <v>44</v>
      </c>
      <c r="C87" s="218" t="s">
        <v>336</v>
      </c>
      <c r="D87" s="98">
        <v>0</v>
      </c>
      <c r="E87" s="98">
        <v>0</v>
      </c>
      <c r="F87" s="98">
        <v>0</v>
      </c>
      <c r="G87" s="98">
        <v>0</v>
      </c>
      <c r="H87" s="98">
        <v>0</v>
      </c>
      <c r="I87" s="98">
        <v>0</v>
      </c>
      <c r="J87" s="198">
        <f t="shared" si="8"/>
        <v>0</v>
      </c>
    </row>
    <row r="88" spans="1:10">
      <c r="A88" s="224"/>
      <c r="B88" s="223" t="s">
        <v>370</v>
      </c>
      <c r="C88" s="231" t="s">
        <v>360</v>
      </c>
      <c r="D88" s="98">
        <v>0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198">
        <f t="shared" ref="J88" si="9">SUM(D88:I88)</f>
        <v>0</v>
      </c>
    </row>
    <row r="89" spans="1:10" ht="12.2" customHeight="1">
      <c r="A89" s="221" t="s">
        <v>19</v>
      </c>
      <c r="B89" s="290" t="s">
        <v>404</v>
      </c>
      <c r="C89" s="291" t="s">
        <v>405</v>
      </c>
      <c r="D89" s="98">
        <v>0</v>
      </c>
      <c r="E89" s="98">
        <v>0</v>
      </c>
      <c r="F89" s="98">
        <v>0</v>
      </c>
      <c r="G89" s="98">
        <v>0</v>
      </c>
      <c r="H89" s="98">
        <v>0</v>
      </c>
      <c r="I89" s="98">
        <v>0</v>
      </c>
      <c r="J89" s="198">
        <f>SUM(D89:I89)</f>
        <v>0</v>
      </c>
    </row>
    <row r="90" spans="1:10" ht="25.5" customHeight="1">
      <c r="A90" s="219" t="s">
        <v>138</v>
      </c>
      <c r="B90" s="220"/>
      <c r="C90" s="112" t="s">
        <v>139</v>
      </c>
      <c r="D90" s="98">
        <v>0</v>
      </c>
      <c r="E90" s="98">
        <v>0</v>
      </c>
      <c r="F90" s="98">
        <v>0</v>
      </c>
      <c r="G90" s="98">
        <v>0</v>
      </c>
      <c r="H90" s="98">
        <v>0</v>
      </c>
      <c r="I90" s="98">
        <v>0</v>
      </c>
      <c r="J90" s="114">
        <f t="shared" si="6"/>
        <v>0</v>
      </c>
    </row>
    <row r="91" spans="1:10" ht="25.5" customHeight="1">
      <c r="A91" s="219" t="s">
        <v>140</v>
      </c>
      <c r="B91" s="220"/>
      <c r="C91" s="95"/>
      <c r="D91" s="92"/>
      <c r="E91" s="93"/>
      <c r="F91" s="94"/>
      <c r="G91" s="95"/>
      <c r="H91" s="95"/>
      <c r="I91" s="95"/>
      <c r="J91" s="99"/>
    </row>
    <row r="92" spans="1:10" ht="12.2" customHeight="1">
      <c r="A92" s="221" t="s">
        <v>26</v>
      </c>
      <c r="B92" s="220" t="s">
        <v>141</v>
      </c>
      <c r="C92" s="100" t="s">
        <v>142</v>
      </c>
      <c r="D92" s="98">
        <v>0</v>
      </c>
      <c r="E92" s="98">
        <v>0</v>
      </c>
      <c r="F92" s="98">
        <v>0</v>
      </c>
      <c r="G92" s="98">
        <v>0</v>
      </c>
      <c r="H92" s="98">
        <v>0</v>
      </c>
      <c r="I92" s="98">
        <v>0</v>
      </c>
      <c r="J92" s="198">
        <f t="shared" ref="J92:J100" si="10">SUM(D92:I92)</f>
        <v>0</v>
      </c>
    </row>
    <row r="93" spans="1:10" ht="12.2" customHeight="1">
      <c r="A93" s="221" t="s">
        <v>14</v>
      </c>
      <c r="B93" s="220" t="s">
        <v>143</v>
      </c>
      <c r="C93" s="97" t="s">
        <v>144</v>
      </c>
      <c r="D93" s="98">
        <v>0</v>
      </c>
      <c r="E93" s="98">
        <v>0</v>
      </c>
      <c r="F93" s="98">
        <v>0</v>
      </c>
      <c r="G93" s="98">
        <v>0</v>
      </c>
      <c r="H93" s="98">
        <v>0</v>
      </c>
      <c r="I93" s="98">
        <v>0</v>
      </c>
      <c r="J93" s="198">
        <f t="shared" si="10"/>
        <v>0</v>
      </c>
    </row>
    <row r="94" spans="1:10" ht="12.2" customHeight="1">
      <c r="A94" s="221" t="s">
        <v>19</v>
      </c>
      <c r="B94" s="220" t="s">
        <v>145</v>
      </c>
      <c r="C94" s="97" t="s">
        <v>146</v>
      </c>
      <c r="D94" s="98">
        <v>0</v>
      </c>
      <c r="E94" s="98">
        <v>0</v>
      </c>
      <c r="F94" s="98">
        <v>0</v>
      </c>
      <c r="G94" s="98">
        <v>0</v>
      </c>
      <c r="H94" s="98">
        <v>0</v>
      </c>
      <c r="I94" s="98">
        <v>0</v>
      </c>
      <c r="J94" s="198">
        <f t="shared" si="10"/>
        <v>0</v>
      </c>
    </row>
    <row r="95" spans="1:10" ht="12.2" customHeight="1">
      <c r="A95" s="221" t="s">
        <v>19</v>
      </c>
      <c r="B95" s="220" t="s">
        <v>147</v>
      </c>
      <c r="C95" s="97" t="s">
        <v>148</v>
      </c>
      <c r="D95" s="98">
        <v>0</v>
      </c>
      <c r="E95" s="98">
        <v>0</v>
      </c>
      <c r="F95" s="98">
        <v>0</v>
      </c>
      <c r="G95" s="98">
        <v>0</v>
      </c>
      <c r="H95" s="98">
        <v>0</v>
      </c>
      <c r="I95" s="98">
        <v>0</v>
      </c>
      <c r="J95" s="198">
        <f t="shared" si="10"/>
        <v>0</v>
      </c>
    </row>
    <row r="96" spans="1:10" ht="12.2" customHeight="1">
      <c r="A96" s="221" t="s">
        <v>26</v>
      </c>
      <c r="B96" s="220" t="s">
        <v>149</v>
      </c>
      <c r="C96" s="97" t="s">
        <v>150</v>
      </c>
      <c r="D96" s="98">
        <v>0</v>
      </c>
      <c r="E96" s="98">
        <v>0</v>
      </c>
      <c r="F96" s="98">
        <v>0</v>
      </c>
      <c r="G96" s="98">
        <v>0</v>
      </c>
      <c r="H96" s="98">
        <v>0</v>
      </c>
      <c r="I96" s="98">
        <v>0</v>
      </c>
      <c r="J96" s="198">
        <f t="shared" si="10"/>
        <v>0</v>
      </c>
    </row>
    <row r="97" spans="1:10" ht="12.2" customHeight="1">
      <c r="A97" s="221" t="s">
        <v>26</v>
      </c>
      <c r="B97" s="226" t="s">
        <v>151</v>
      </c>
      <c r="C97" s="97" t="s">
        <v>152</v>
      </c>
      <c r="D97" s="98">
        <v>0</v>
      </c>
      <c r="E97" s="98">
        <v>0</v>
      </c>
      <c r="F97" s="98">
        <v>0</v>
      </c>
      <c r="G97" s="98">
        <v>0</v>
      </c>
      <c r="H97" s="98">
        <v>0</v>
      </c>
      <c r="I97" s="98">
        <v>0</v>
      </c>
      <c r="J97" s="198">
        <f t="shared" si="10"/>
        <v>0</v>
      </c>
    </row>
    <row r="98" spans="1:10" ht="12.2" customHeight="1">
      <c r="A98" s="221" t="s">
        <v>16</v>
      </c>
      <c r="B98" s="220" t="s">
        <v>153</v>
      </c>
      <c r="C98" s="97" t="s">
        <v>154</v>
      </c>
      <c r="D98" s="98">
        <v>0</v>
      </c>
      <c r="E98" s="98">
        <v>0</v>
      </c>
      <c r="F98" s="98">
        <v>0</v>
      </c>
      <c r="G98" s="98">
        <v>0</v>
      </c>
      <c r="H98" s="98">
        <v>0</v>
      </c>
      <c r="I98" s="98">
        <v>0</v>
      </c>
      <c r="J98" s="198">
        <f t="shared" si="10"/>
        <v>0</v>
      </c>
    </row>
    <row r="99" spans="1:10" ht="12.2" customHeight="1">
      <c r="A99" s="221" t="s">
        <v>14</v>
      </c>
      <c r="B99" s="220" t="s">
        <v>155</v>
      </c>
      <c r="C99" s="97" t="s">
        <v>156</v>
      </c>
      <c r="D99" s="98">
        <v>0</v>
      </c>
      <c r="E99" s="98">
        <v>0</v>
      </c>
      <c r="F99" s="98">
        <v>0</v>
      </c>
      <c r="G99" s="98">
        <v>0</v>
      </c>
      <c r="H99" s="98">
        <v>0</v>
      </c>
      <c r="I99" s="98">
        <v>0</v>
      </c>
      <c r="J99" s="198">
        <f t="shared" si="10"/>
        <v>0</v>
      </c>
    </row>
    <row r="100" spans="1:10" ht="25.5" customHeight="1">
      <c r="A100" s="221" t="s">
        <v>14</v>
      </c>
      <c r="B100" s="220" t="s">
        <v>157</v>
      </c>
      <c r="C100" s="97" t="s">
        <v>158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198">
        <f t="shared" si="10"/>
        <v>0</v>
      </c>
    </row>
    <row r="101" spans="1:10" ht="39.200000000000003" customHeight="1">
      <c r="A101" s="325" t="s">
        <v>326</v>
      </c>
      <c r="B101" s="326"/>
      <c r="C101" s="95"/>
      <c r="D101" s="92"/>
      <c r="E101" s="93"/>
      <c r="F101" s="94"/>
      <c r="G101" s="95"/>
      <c r="H101" s="95"/>
      <c r="I101" s="95"/>
      <c r="J101" s="99"/>
    </row>
    <row r="102" spans="1:10" ht="12.2" customHeight="1">
      <c r="A102" s="221" t="s">
        <v>19</v>
      </c>
      <c r="B102" s="220" t="s">
        <v>159</v>
      </c>
      <c r="C102" s="102" t="s">
        <v>160</v>
      </c>
      <c r="D102" s="98">
        <v>0</v>
      </c>
      <c r="E102" s="98">
        <v>0</v>
      </c>
      <c r="F102" s="98">
        <v>0</v>
      </c>
      <c r="G102" s="98">
        <v>0</v>
      </c>
      <c r="H102" s="98">
        <v>0</v>
      </c>
      <c r="I102" s="98">
        <v>0</v>
      </c>
      <c r="J102" s="198">
        <f>SUM(D102:I102)</f>
        <v>0</v>
      </c>
    </row>
    <row r="103" spans="1:10" ht="12.2" customHeight="1">
      <c r="A103" s="221" t="s">
        <v>101</v>
      </c>
      <c r="B103" s="220" t="s">
        <v>161</v>
      </c>
      <c r="C103" s="102" t="s">
        <v>162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198">
        <f>SUM(D103:I103)</f>
        <v>0</v>
      </c>
    </row>
    <row r="104" spans="1:10" ht="12.2" customHeight="1">
      <c r="A104" s="221" t="s">
        <v>16</v>
      </c>
      <c r="B104" s="220" t="s">
        <v>163</v>
      </c>
      <c r="C104" s="102" t="s">
        <v>164</v>
      </c>
      <c r="D104" s="98">
        <v>0</v>
      </c>
      <c r="E104" s="98">
        <v>0</v>
      </c>
      <c r="F104" s="98">
        <v>0</v>
      </c>
      <c r="G104" s="98">
        <v>0</v>
      </c>
      <c r="H104" s="98">
        <v>0</v>
      </c>
      <c r="I104" s="98">
        <v>0</v>
      </c>
      <c r="J104" s="198">
        <f>SUM(D104:I104)</f>
        <v>0</v>
      </c>
    </row>
    <row r="105" spans="1:10" ht="12.2" customHeight="1">
      <c r="A105" s="221"/>
      <c r="B105" s="220" t="s">
        <v>165</v>
      </c>
      <c r="C105" s="102" t="s">
        <v>166</v>
      </c>
      <c r="D105" s="98">
        <v>0</v>
      </c>
      <c r="E105" s="98">
        <v>0</v>
      </c>
      <c r="F105" s="98">
        <v>0</v>
      </c>
      <c r="G105" s="98">
        <v>0</v>
      </c>
      <c r="H105" s="98">
        <v>0</v>
      </c>
      <c r="I105" s="98">
        <v>0</v>
      </c>
      <c r="J105" s="198">
        <f>SUM(D105:I105)</f>
        <v>0</v>
      </c>
    </row>
    <row r="106" spans="1:10" ht="21.2" customHeight="1">
      <c r="A106" s="228" t="s">
        <v>167</v>
      </c>
      <c r="B106" s="229"/>
      <c r="C106" s="113"/>
      <c r="D106" s="114">
        <f>SUM(D11:D105)</f>
        <v>0</v>
      </c>
      <c r="E106" s="114">
        <f>SUM(E11:E105)</f>
        <v>0</v>
      </c>
      <c r="F106" s="114">
        <f>SUM(F11:F105)</f>
        <v>0</v>
      </c>
      <c r="G106" s="114">
        <f>SUM(G11:G105)</f>
        <v>0</v>
      </c>
      <c r="H106" s="114">
        <f>SUM(H11:H105)</f>
        <v>0</v>
      </c>
      <c r="I106" s="114">
        <f t="shared" ref="I106" si="11">SUM(I11:I105)</f>
        <v>0</v>
      </c>
      <c r="J106" s="114">
        <f>SUM(J11:J105)</f>
        <v>0</v>
      </c>
    </row>
    <row r="107" spans="1:10" ht="15" customHeight="1">
      <c r="A107" s="192" t="s">
        <v>168</v>
      </c>
      <c r="B107" s="103"/>
      <c r="C107" s="104"/>
      <c r="D107" s="104"/>
      <c r="E107" s="104"/>
      <c r="F107" s="104"/>
      <c r="G107" s="104"/>
      <c r="H107" s="104"/>
      <c r="I107" s="104"/>
      <c r="J107" s="105"/>
    </row>
    <row r="108" spans="1:10" ht="15" customHeight="1">
      <c r="A108" s="193"/>
      <c r="B108" s="106"/>
      <c r="C108" s="107"/>
      <c r="D108" s="107"/>
      <c r="E108" s="107"/>
      <c r="F108" s="107"/>
      <c r="G108" s="107"/>
      <c r="H108" s="107"/>
      <c r="I108" s="107"/>
      <c r="J108" s="115"/>
    </row>
    <row r="109" spans="1:10" hidden="1">
      <c r="A109" s="177"/>
      <c r="B109" s="175"/>
      <c r="C109" s="175"/>
      <c r="D109" s="175"/>
      <c r="E109" s="175"/>
      <c r="F109" s="175"/>
      <c r="G109" s="175"/>
      <c r="H109" s="175"/>
      <c r="I109" s="175"/>
      <c r="J109" s="175"/>
    </row>
    <row r="110" spans="1:10"/>
    <row r="111" spans="1:10"/>
    <row r="112" spans="1:10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</sheetData>
  <mergeCells count="10">
    <mergeCell ref="A1:J1"/>
    <mergeCell ref="A101:B101"/>
    <mergeCell ref="D6:D8"/>
    <mergeCell ref="E6:E8"/>
    <mergeCell ref="C5:C9"/>
    <mergeCell ref="D5:J5"/>
    <mergeCell ref="F6:G7"/>
    <mergeCell ref="H6:H8"/>
    <mergeCell ref="J6:J8"/>
    <mergeCell ref="I6:I8"/>
  </mergeCells>
  <phoneticPr fontId="1" type="noConversion"/>
  <dataValidations count="3">
    <dataValidation type="whole" allowBlank="1" showInputMessage="1" showErrorMessage="1" errorTitle="Ganze Zahl" error="Bitte nur ganze Zahlen eingeben!!" sqref="D106:I106 D27:I27 D36:I36 D43:I43 D53:I53 D66:I66 D91:I91 D101:I101 D77:I77 D80:I85 J11:J106 D74:I74" xr:uid="{00000000-0002-0000-0300-000000000000}">
      <formula1>-10000000000000</formula1>
      <formula2>10000000000000</formula2>
    </dataValidation>
    <dataValidation type="whole" allowBlank="1" showInputMessage="1" showErrorMessage="1" errorTitle="Ganze Zahl" error="Bitte nur ganze Zahlen eingeben!!" sqref="K26:Q26" xr:uid="{00000000-0002-0000-0300-000001000000}">
      <formula1>-100000000000000</formula1>
      <formula2>10000000000000000</formula2>
    </dataValidation>
    <dataValidation type="decimal" allowBlank="1" showInputMessage="1" showErrorMessage="1" errorTitle="Zahl" error="Bitte nur Werte eingeben!!" sqref="D11:I26 D28:I35 D37:I42 D44:I52 D54:I65 D102:I105 D92:I100 D67:I90" xr:uid="{00000000-0002-0000-0300-000002000000}">
      <formula1>-10000000000000</formula1>
      <formula2>10000000000000</formula2>
    </dataValidation>
  </dataValidations>
  <pageMargins left="0.98425196850393704" right="0.39370078740157483" top="0.78740157480314965" bottom="0.59055118110236227" header="0.51181102362204722" footer="0.51181102362204722"/>
  <pageSetup paperSize="9" scale="60" orientation="portrait" r:id="rId1"/>
  <headerFooter alignWithMargins="0"/>
  <rowBreaks count="1" manualBreakCount="1">
    <brk id="65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E59"/>
  <sheetViews>
    <sheetView showGridLines="0" workbookViewId="0">
      <selection activeCell="D12" sqref="D12"/>
    </sheetView>
  </sheetViews>
  <sheetFormatPr baseColWidth="10" defaultColWidth="0" defaultRowHeight="15" zeroHeight="1"/>
  <cols>
    <col min="1" max="1" width="6.85546875" style="150" customWidth="1"/>
    <col min="2" max="2" width="64.7109375" style="151" customWidth="1"/>
    <col min="3" max="3" width="13.42578125" style="152" customWidth="1"/>
    <col min="4" max="4" width="29.7109375" style="153" customWidth="1"/>
    <col min="5" max="5" width="15.5703125" style="205" customWidth="1"/>
    <col min="6" max="16384" width="29.7109375" style="38" hidden="1"/>
  </cols>
  <sheetData>
    <row r="1" spans="1:5" customFormat="1" ht="66.2" customHeight="1">
      <c r="A1" s="322" t="s">
        <v>384</v>
      </c>
      <c r="B1" s="323"/>
      <c r="C1" s="323"/>
      <c r="D1" s="324"/>
      <c r="E1" s="207"/>
    </row>
    <row r="2" spans="1:5" customFormat="1" ht="30">
      <c r="A2" s="146" t="s">
        <v>7</v>
      </c>
      <c r="B2" s="147"/>
      <c r="C2" s="160" t="s">
        <v>174</v>
      </c>
      <c r="D2" s="155">
        <v>4</v>
      </c>
      <c r="E2" s="207"/>
    </row>
    <row r="3" spans="1:5" customFormat="1">
      <c r="A3" s="148"/>
      <c r="B3" s="131"/>
      <c r="C3" s="161" t="s">
        <v>173</v>
      </c>
      <c r="D3" s="156">
        <f>'Ausgaben-A_kam.'!E3</f>
        <v>2025</v>
      </c>
      <c r="E3" s="205"/>
    </row>
    <row r="4" spans="1:5" customFormat="1">
      <c r="A4" s="149"/>
      <c r="B4" s="132"/>
      <c r="C4" s="162" t="s">
        <v>197</v>
      </c>
      <c r="D4" s="157">
        <f>'Ausgaben-A_kam.'!F3</f>
        <v>0</v>
      </c>
      <c r="E4" s="205"/>
    </row>
    <row r="5" spans="1:5" customFormat="1" ht="20.25">
      <c r="A5" s="149"/>
      <c r="B5" s="132"/>
      <c r="C5" s="162" t="s">
        <v>176</v>
      </c>
      <c r="D5" s="158">
        <f>'Ausgaben-A_kam.'!G3</f>
        <v>0</v>
      </c>
      <c r="E5" s="208"/>
    </row>
    <row r="6" spans="1:5" customFormat="1">
      <c r="A6" s="163"/>
      <c r="B6" s="164"/>
      <c r="C6" s="165" t="s">
        <v>198</v>
      </c>
      <c r="D6" s="159">
        <f>'Ausgaben-A_kam.'!H3</f>
        <v>0</v>
      </c>
      <c r="E6" s="205"/>
    </row>
    <row r="7" spans="1:5" customFormat="1" ht="37.5" customHeight="1">
      <c r="A7" s="144" t="s">
        <v>265</v>
      </c>
      <c r="B7" s="128"/>
      <c r="C7" s="129"/>
      <c r="D7" s="130"/>
      <c r="E7" s="205"/>
    </row>
    <row r="8" spans="1:5" customFormat="1" ht="27" customHeight="1">
      <c r="A8" s="166" t="s">
        <v>199</v>
      </c>
      <c r="B8" s="133" t="s">
        <v>180</v>
      </c>
      <c r="C8" s="134" t="s">
        <v>210</v>
      </c>
      <c r="D8" s="135" t="s">
        <v>181</v>
      </c>
      <c r="E8" s="201" t="s">
        <v>330</v>
      </c>
    </row>
    <row r="9" spans="1:5" customFormat="1" ht="27" hidden="1" customHeight="1">
      <c r="A9" s="140"/>
      <c r="B9" s="136"/>
      <c r="C9" s="168">
        <v>201</v>
      </c>
      <c r="D9" s="145"/>
      <c r="E9" s="205"/>
    </row>
    <row r="10" spans="1:5" customFormat="1" ht="25.5" customHeight="1">
      <c r="A10" s="140" t="s">
        <v>182</v>
      </c>
      <c r="B10" s="136" t="s">
        <v>178</v>
      </c>
      <c r="C10" s="137"/>
      <c r="D10" s="145">
        <f>'Einnahmen-A_kam.'!D106</f>
        <v>0</v>
      </c>
      <c r="E10" s="233" t="str">
        <f>IF(D10&lt;0,"Ist der negative Betrag im SyF-Code 21 korrekt?","")</f>
        <v/>
      </c>
    </row>
    <row r="11" spans="1:5" customFormat="1" ht="25.5" customHeight="1">
      <c r="A11" s="140"/>
      <c r="B11" s="136" t="s">
        <v>258</v>
      </c>
      <c r="C11" s="137"/>
      <c r="D11" s="167">
        <f>'Einnahmen-A_kam.'!E106</f>
        <v>0</v>
      </c>
      <c r="E11" s="202" t="str">
        <f>IF(SUM(D12:D15)-D11=0,"ok","Summe der SyF 221 bis 224 ist nicht gleich SyF 22!")</f>
        <v>ok</v>
      </c>
    </row>
    <row r="12" spans="1:5" customFormat="1" ht="25.5" customHeight="1">
      <c r="A12" s="140" t="s">
        <v>184</v>
      </c>
      <c r="B12" s="136" t="s">
        <v>267</v>
      </c>
      <c r="C12" s="137" t="s">
        <v>268</v>
      </c>
      <c r="D12" s="142">
        <v>0</v>
      </c>
      <c r="E12" s="233" t="str">
        <f>IF(D11&lt;0,"Ist der negative Betrag im SyF-Code 22 korrekt?","")</f>
        <v/>
      </c>
    </row>
    <row r="13" spans="1:5" customFormat="1" ht="25.5" customHeight="1">
      <c r="A13" s="140" t="s">
        <v>186</v>
      </c>
      <c r="B13" s="136" t="s">
        <v>269</v>
      </c>
      <c r="C13" s="138" t="s">
        <v>270</v>
      </c>
      <c r="D13" s="142">
        <v>0</v>
      </c>
      <c r="E13" s="210"/>
    </row>
    <row r="14" spans="1:5" customFormat="1" ht="25.5" customHeight="1">
      <c r="A14" s="140" t="s">
        <v>187</v>
      </c>
      <c r="B14" s="136" t="s">
        <v>271</v>
      </c>
      <c r="C14" s="137" t="s">
        <v>272</v>
      </c>
      <c r="D14" s="142">
        <v>0</v>
      </c>
      <c r="E14" s="210"/>
    </row>
    <row r="15" spans="1:5" customFormat="1" ht="25.5" customHeight="1">
      <c r="A15" s="140" t="s">
        <v>189</v>
      </c>
      <c r="B15" s="136" t="s">
        <v>273</v>
      </c>
      <c r="C15" s="137" t="s">
        <v>274</v>
      </c>
      <c r="D15" s="142">
        <v>0</v>
      </c>
      <c r="E15" s="210"/>
    </row>
    <row r="16" spans="1:5" customFormat="1" ht="25.5" customHeight="1">
      <c r="A16" s="140"/>
      <c r="B16" s="136" t="s">
        <v>259</v>
      </c>
      <c r="C16" s="137"/>
      <c r="D16" s="145"/>
      <c r="E16" s="210"/>
    </row>
    <row r="17" spans="1:5" customFormat="1" ht="25.5" customHeight="1">
      <c r="A17" s="140" t="s">
        <v>191</v>
      </c>
      <c r="B17" s="154" t="s">
        <v>200</v>
      </c>
      <c r="C17" s="137"/>
      <c r="D17" s="145">
        <f>'Einnahmen-A_kam.'!F106</f>
        <v>0</v>
      </c>
      <c r="E17" s="210"/>
    </row>
    <row r="18" spans="1:5" customFormat="1" ht="25.5" customHeight="1">
      <c r="A18" s="140" t="s">
        <v>192</v>
      </c>
      <c r="B18" s="154" t="s">
        <v>201</v>
      </c>
      <c r="C18" s="137"/>
      <c r="D18" s="145">
        <f>'Einnahmen-A_kam.'!G106</f>
        <v>0</v>
      </c>
      <c r="E18" s="210"/>
    </row>
    <row r="19" spans="1:5" customFormat="1" ht="25.5" customHeight="1">
      <c r="A19" s="140"/>
      <c r="B19" s="139" t="s">
        <v>260</v>
      </c>
      <c r="C19" s="137"/>
      <c r="D19" s="141">
        <f>'Einnahmen-A_kam.'!H106</f>
        <v>0</v>
      </c>
      <c r="E19" s="202" t="str">
        <f>IF(SUM(D20:D21)-D19=0,"ok","Summe der SyF 251 bis 252 ist nicht gleich SyF 25!")</f>
        <v>ok</v>
      </c>
    </row>
    <row r="20" spans="1:5" customFormat="1" ht="25.5" customHeight="1">
      <c r="A20" s="140" t="s">
        <v>193</v>
      </c>
      <c r="B20" s="154" t="s">
        <v>277</v>
      </c>
      <c r="C20" s="137" t="s">
        <v>275</v>
      </c>
      <c r="D20" s="142">
        <v>0</v>
      </c>
      <c r="E20" s="233" t="str">
        <f>IF(D19&lt;0,"Ist der negative Betrag im SyF-Code 25 korrekt?","")</f>
        <v/>
      </c>
    </row>
    <row r="21" spans="1:5" customFormat="1" ht="25.5" customHeight="1">
      <c r="A21" s="140" t="s">
        <v>195</v>
      </c>
      <c r="B21" s="154" t="s">
        <v>202</v>
      </c>
      <c r="C21" s="137" t="s">
        <v>276</v>
      </c>
      <c r="D21" s="142">
        <v>0</v>
      </c>
      <c r="E21" s="205"/>
    </row>
    <row r="22" spans="1:5" customFormat="1" ht="25.5" customHeight="1">
      <c r="A22" s="140">
        <v>10</v>
      </c>
      <c r="B22" s="154" t="s">
        <v>346</v>
      </c>
      <c r="C22" s="137" t="s">
        <v>348</v>
      </c>
      <c r="D22" s="145">
        <f>'Einnahmen-A_kam.'!I106</f>
        <v>0</v>
      </c>
      <c r="E22" s="233" t="str">
        <f>IF(D22&lt;0,"Ist der negative Betrag im SyF-Code 27 korrekt?","")</f>
        <v/>
      </c>
    </row>
    <row r="23" spans="1:5" customFormat="1" ht="25.5" customHeight="1">
      <c r="A23" s="140">
        <v>11</v>
      </c>
      <c r="B23" s="139" t="s">
        <v>349</v>
      </c>
      <c r="C23" s="137"/>
      <c r="D23" s="143">
        <f>SUM(D10:D19)-D11+D22</f>
        <v>0</v>
      </c>
      <c r="E23" s="205"/>
    </row>
    <row r="24" spans="1:5" customFormat="1" ht="64.5" customHeight="1">
      <c r="A24" s="353" t="s">
        <v>266</v>
      </c>
      <c r="B24" s="354"/>
      <c r="C24" s="129"/>
      <c r="D24" s="130"/>
      <c r="E24" s="205"/>
    </row>
    <row r="25" spans="1:5" customFormat="1" ht="27" customHeight="1">
      <c r="A25" s="166" t="s">
        <v>199</v>
      </c>
      <c r="B25" s="133" t="s">
        <v>180</v>
      </c>
      <c r="C25" s="134"/>
      <c r="D25" s="135" t="s">
        <v>181</v>
      </c>
      <c r="E25" s="205"/>
    </row>
    <row r="26" spans="1:5" customFormat="1" ht="25.5" customHeight="1">
      <c r="A26" s="140"/>
      <c r="B26" s="136" t="s">
        <v>278</v>
      </c>
      <c r="C26" s="137"/>
      <c r="D26" s="145"/>
      <c r="E26" s="205"/>
    </row>
    <row r="27" spans="1:5" customFormat="1" ht="25.5" customHeight="1">
      <c r="A27" s="140"/>
      <c r="B27" s="136" t="s">
        <v>204</v>
      </c>
      <c r="C27" s="137"/>
      <c r="D27" s="145"/>
      <c r="E27" s="205"/>
    </row>
    <row r="28" spans="1:5" customFormat="1" ht="25.5" customHeight="1">
      <c r="A28" s="140">
        <v>12</v>
      </c>
      <c r="B28" s="154" t="s">
        <v>206</v>
      </c>
      <c r="C28" s="137" t="s">
        <v>279</v>
      </c>
      <c r="D28" s="142">
        <v>0</v>
      </c>
      <c r="E28" s="209"/>
    </row>
    <row r="29" spans="1:5" customFormat="1" ht="25.5" customHeight="1">
      <c r="A29" s="140">
        <v>13</v>
      </c>
      <c r="B29" s="154" t="s">
        <v>208</v>
      </c>
      <c r="C29" s="137" t="s">
        <v>280</v>
      </c>
      <c r="D29" s="142">
        <v>0</v>
      </c>
      <c r="E29" s="210"/>
    </row>
    <row r="30" spans="1:5" customFormat="1" ht="25.5" customHeight="1">
      <c r="A30" s="140"/>
      <c r="B30" s="136" t="s">
        <v>281</v>
      </c>
      <c r="C30" s="137"/>
      <c r="D30" s="145"/>
      <c r="E30" s="211"/>
    </row>
    <row r="31" spans="1:5" customFormat="1" ht="25.5" customHeight="1">
      <c r="A31" s="140">
        <v>14</v>
      </c>
      <c r="B31" s="154" t="s">
        <v>206</v>
      </c>
      <c r="C31" s="137" t="s">
        <v>282</v>
      </c>
      <c r="D31" s="142">
        <v>0</v>
      </c>
      <c r="E31" s="205"/>
    </row>
    <row r="32" spans="1:5" customFormat="1" ht="25.5" customHeight="1">
      <c r="A32" s="140">
        <v>15</v>
      </c>
      <c r="B32" s="154" t="s">
        <v>208</v>
      </c>
      <c r="C32" s="137" t="s">
        <v>283</v>
      </c>
      <c r="D32" s="142">
        <v>0</v>
      </c>
      <c r="E32" s="205"/>
    </row>
    <row r="33" spans="1:5" customFormat="1" ht="25.5" customHeight="1">
      <c r="A33" s="140">
        <v>16</v>
      </c>
      <c r="B33" s="136" t="s">
        <v>284</v>
      </c>
      <c r="C33" s="137" t="s">
        <v>285</v>
      </c>
      <c r="D33" s="142">
        <v>0</v>
      </c>
      <c r="E33" s="205"/>
    </row>
    <row r="34" spans="1:5" customFormat="1" ht="25.5" customHeight="1">
      <c r="A34" s="140"/>
      <c r="B34" s="136" t="s">
        <v>286</v>
      </c>
      <c r="C34" s="137"/>
      <c r="D34" s="145"/>
      <c r="E34" s="205"/>
    </row>
    <row r="35" spans="1:5" customFormat="1" ht="25.5" customHeight="1">
      <c r="A35" s="140">
        <v>17</v>
      </c>
      <c r="B35" s="154" t="s">
        <v>290</v>
      </c>
      <c r="C35" s="137" t="s">
        <v>287</v>
      </c>
      <c r="D35" s="142">
        <v>0</v>
      </c>
      <c r="E35" s="212"/>
    </row>
    <row r="36" spans="1:5" customFormat="1" ht="25.5" customHeight="1">
      <c r="A36" s="140">
        <v>18</v>
      </c>
      <c r="B36" s="154" t="s">
        <v>209</v>
      </c>
      <c r="C36" s="137" t="s">
        <v>288</v>
      </c>
      <c r="D36" s="142">
        <v>0</v>
      </c>
      <c r="E36" s="205"/>
    </row>
    <row r="37" spans="1:5" customFormat="1" ht="25.5" customHeight="1">
      <c r="A37" s="140">
        <v>19</v>
      </c>
      <c r="B37" s="154" t="s">
        <v>202</v>
      </c>
      <c r="C37" s="137" t="s">
        <v>289</v>
      </c>
      <c r="D37" s="142">
        <v>0</v>
      </c>
      <c r="E37" s="205"/>
    </row>
    <row r="38" spans="1:5" customFormat="1" ht="25.5" customHeight="1">
      <c r="A38" s="140">
        <v>20</v>
      </c>
      <c r="B38" s="139" t="s">
        <v>350</v>
      </c>
      <c r="C38" s="137"/>
      <c r="D38" s="143">
        <f>SUM(D28:D37)</f>
        <v>0</v>
      </c>
      <c r="E38" s="233" t="str">
        <f>IF(D38&lt;0,"Ist der negative Betrag im SyF-Code 26 korrekt?","")</f>
        <v/>
      </c>
    </row>
    <row r="49" spans="5:5" hidden="1">
      <c r="E49" s="199"/>
    </row>
    <row r="50" spans="5:5" hidden="1">
      <c r="E50" s="199"/>
    </row>
    <row r="51" spans="5:5" hidden="1">
      <c r="E51" s="199"/>
    </row>
    <row r="52" spans="5:5" hidden="1">
      <c r="E52" s="199"/>
    </row>
    <row r="53" spans="5:5" hidden="1">
      <c r="E53" s="199"/>
    </row>
    <row r="54" spans="5:5" hidden="1">
      <c r="E54" s="199"/>
    </row>
    <row r="55" spans="5:5" hidden="1">
      <c r="E55" s="199"/>
    </row>
    <row r="56" spans="5:5" hidden="1">
      <c r="E56" s="199"/>
    </row>
    <row r="57" spans="5:5" hidden="1">
      <c r="E57" s="199"/>
    </row>
    <row r="58" spans="5:5" hidden="1">
      <c r="E58" s="199"/>
    </row>
    <row r="59" spans="5:5" hidden="1">
      <c r="E59" s="199"/>
    </row>
  </sheetData>
  <mergeCells count="2">
    <mergeCell ref="A24:B24"/>
    <mergeCell ref="A1:D1"/>
  </mergeCells>
  <phoneticPr fontId="1" type="noConversion"/>
  <conditionalFormatting sqref="E10">
    <cfRule type="containsText" dxfId="6" priority="5" operator="containsText" text="Ist der negative Betrag im SyF-Code 21 korrekt?">
      <formula>NOT(ISERROR(SEARCH("Ist der negative Betrag im SyF-Code 21 korrekt?",E10)))</formula>
    </cfRule>
  </conditionalFormatting>
  <conditionalFormatting sqref="E12">
    <cfRule type="containsText" dxfId="5" priority="4" operator="containsText" text="Ist der negative Betrag im SyF-Code 22 korrekt?">
      <formula>NOT(ISERROR(SEARCH("Ist der negative Betrag im SyF-Code 22 korrekt?",E12)))</formula>
    </cfRule>
  </conditionalFormatting>
  <conditionalFormatting sqref="E20">
    <cfRule type="containsText" dxfId="4" priority="3" operator="containsText" text="Ist der negative Betrag im SyF-Code 25 korrekt?">
      <formula>NOT(ISERROR(SEARCH("Ist der negative Betrag im SyF-Code 25 korrekt?",E20)))</formula>
    </cfRule>
  </conditionalFormatting>
  <conditionalFormatting sqref="E22">
    <cfRule type="containsText" dxfId="3" priority="2" operator="containsText" text="Ist der negative Betrag im SyF-Code 27 korrekt?">
      <formula>NOT(ISERROR(SEARCH("Ist der negative Betrag im SyF-Code 27 korrekt?",E22)))</formula>
    </cfRule>
  </conditionalFormatting>
  <conditionalFormatting sqref="E38">
    <cfRule type="containsText" dxfId="2" priority="1" operator="containsText" text="Ist der negative Betrag im SyF-Code 26 korrekt?">
      <formula>NOT(ISERROR(SEARCH("Ist der negative Betrag im SyF-Code 26 korrekt?",E38)))</formula>
    </cfRule>
  </conditionalFormatting>
  <dataValidations count="4">
    <dataValidation type="whole" allowBlank="1" showInputMessage="1" showErrorMessage="1" errorTitle="Ganze Zahl" error="Bitte nur ganze Zahlen eingeben!!" sqref="D38" xr:uid="{00000000-0002-0000-0400-000000000000}">
      <formula1>-10000000000</formula1>
      <formula2>10000000000</formula2>
    </dataValidation>
    <dataValidation operator="greaterThan" allowBlank="1" showInputMessage="1" showErrorMessage="1" errorTitle="Ganze Zahl" error="Bitte nur ganze Zahlen eingeben!!" sqref="D34 D16:D19 D10:D11 D30 D22" xr:uid="{00000000-0002-0000-0400-000001000000}"/>
    <dataValidation type="whole" allowBlank="1" showInputMessage="1" showErrorMessage="1" errorTitle="Ganze Zahl" error="Bitte nur ganze Zahlen eingeben!!" sqref="D23" xr:uid="{00000000-0002-0000-0400-000002000000}">
      <formula1>-1000000000000</formula1>
      <formula2>10000000000000</formula2>
    </dataValidation>
    <dataValidation type="decimal" allowBlank="1" showInputMessage="1" showErrorMessage="1" errorTitle="Zahl" error="Bitte nur Werte eingeben!!" sqref="D12:D15 D20:D21 D28:D29 D31:D33 D35:D37" xr:uid="{00000000-0002-0000-0400-000003000000}">
      <formula1>-100000000000</formula1>
      <formula2>100000000000</formula2>
    </dataValidation>
  </dataValidations>
  <pageMargins left="0.98425196850393704" right="0.59055118110236227" top="0.78740157480314965" bottom="0.59055118110236227" header="0.51181102362204722" footer="0.51181102362204722"/>
  <pageSetup paperSize="9" scale="7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G33"/>
  <sheetViews>
    <sheetView showGridLines="0" workbookViewId="0">
      <selection activeCell="C10" sqref="C10"/>
    </sheetView>
  </sheetViews>
  <sheetFormatPr baseColWidth="10" defaultColWidth="0" defaultRowHeight="15" zeroHeight="1"/>
  <cols>
    <col min="1" max="1" width="6.85546875" style="150" customWidth="1"/>
    <col min="2" max="2" width="64.7109375" style="151" customWidth="1"/>
    <col min="3" max="3" width="13.42578125" style="152" customWidth="1"/>
    <col min="4" max="4" width="29.7109375" style="153" customWidth="1"/>
    <col min="5" max="5" width="15.5703125" customWidth="1"/>
    <col min="6" max="16384" width="29.7109375" hidden="1"/>
  </cols>
  <sheetData>
    <row r="1" spans="1:5" ht="66.2" customHeight="1">
      <c r="A1" s="322" t="s">
        <v>385</v>
      </c>
      <c r="B1" s="323"/>
      <c r="C1" s="323"/>
      <c r="D1" s="324"/>
    </row>
    <row r="2" spans="1:5" ht="12.75">
      <c r="A2" s="146" t="s">
        <v>7</v>
      </c>
      <c r="B2" s="147"/>
      <c r="C2" s="160" t="s">
        <v>174</v>
      </c>
      <c r="D2" s="155">
        <v>5</v>
      </c>
      <c r="E2" s="200"/>
    </row>
    <row r="3" spans="1:5" ht="12.75">
      <c r="A3" s="148"/>
      <c r="B3" s="131"/>
      <c r="C3" s="161" t="s">
        <v>173</v>
      </c>
      <c r="D3" s="156">
        <f>'Ausgaben-A_kam.'!E3</f>
        <v>2025</v>
      </c>
      <c r="E3" s="200"/>
    </row>
    <row r="4" spans="1:5" ht="12.75">
      <c r="A4" s="149"/>
      <c r="B4" s="132"/>
      <c r="C4" s="162" t="s">
        <v>197</v>
      </c>
      <c r="D4" s="157">
        <f>'Einnahmen-B_kam.'!D4</f>
        <v>0</v>
      </c>
      <c r="E4" s="200"/>
    </row>
    <row r="5" spans="1:5" ht="12.75">
      <c r="A5" s="149"/>
      <c r="B5" s="132"/>
      <c r="C5" s="162" t="s">
        <v>176</v>
      </c>
      <c r="D5" s="158">
        <f>'Einnahmen-B_kam.'!D5</f>
        <v>0</v>
      </c>
      <c r="E5" s="200"/>
    </row>
    <row r="6" spans="1:5" ht="12.75">
      <c r="A6" s="163"/>
      <c r="B6" s="164"/>
      <c r="C6" s="165" t="s">
        <v>198</v>
      </c>
      <c r="D6" s="159">
        <f>'Einnahmen-B_kam.'!D6</f>
        <v>0</v>
      </c>
      <c r="E6" s="200"/>
    </row>
    <row r="7" spans="1:5" ht="37.5" customHeight="1">
      <c r="A7" s="355" t="s">
        <v>329</v>
      </c>
      <c r="B7" s="356"/>
      <c r="C7" s="356"/>
      <c r="D7" s="357"/>
      <c r="E7" s="200"/>
    </row>
    <row r="8" spans="1:5" ht="27" customHeight="1">
      <c r="A8" s="166" t="s">
        <v>179</v>
      </c>
      <c r="B8" s="133" t="s">
        <v>180</v>
      </c>
      <c r="C8" s="134" t="s">
        <v>210</v>
      </c>
      <c r="D8" s="173" t="s">
        <v>223</v>
      </c>
      <c r="E8" s="201" t="s">
        <v>330</v>
      </c>
    </row>
    <row r="9" spans="1:5" ht="27" hidden="1" customHeight="1">
      <c r="A9" s="140"/>
      <c r="B9" s="136"/>
      <c r="C9" s="168">
        <v>820</v>
      </c>
      <c r="D9" s="145"/>
    </row>
    <row r="10" spans="1:5" ht="52.15" customHeight="1">
      <c r="A10" s="140"/>
      <c r="B10" s="195" t="s">
        <v>291</v>
      </c>
      <c r="C10" s="137"/>
      <c r="D10" s="167">
        <f>'Einnahmen-B_kam.'!D17</f>
        <v>0</v>
      </c>
      <c r="E10" s="202" t="str">
        <f>IF(SUM(D11:D15)-D10=0,"ok","Summe der SyF 231 bis 235 ist nicht gleich SyF 23!")</f>
        <v>ok</v>
      </c>
    </row>
    <row r="11" spans="1:5" ht="39.75" customHeight="1">
      <c r="A11" s="140" t="s">
        <v>182</v>
      </c>
      <c r="B11" s="154" t="s">
        <v>317</v>
      </c>
      <c r="C11" s="137" t="s">
        <v>292</v>
      </c>
      <c r="D11" s="142">
        <v>0</v>
      </c>
      <c r="E11" s="233" t="str">
        <f>IF(D10&lt;0,"Ist der negative Betrag im SyF-Code 23 korrekt?","")</f>
        <v/>
      </c>
    </row>
    <row r="12" spans="1:5" ht="27" customHeight="1">
      <c r="A12" s="140" t="s">
        <v>184</v>
      </c>
      <c r="B12" s="154" t="s">
        <v>302</v>
      </c>
      <c r="C12" s="137" t="s">
        <v>293</v>
      </c>
      <c r="D12" s="142">
        <v>0</v>
      </c>
      <c r="E12" s="203"/>
    </row>
    <row r="13" spans="1:5" ht="62.25">
      <c r="A13" s="140" t="s">
        <v>186</v>
      </c>
      <c r="B13" s="154" t="s">
        <v>363</v>
      </c>
      <c r="C13" s="138" t="s">
        <v>294</v>
      </c>
      <c r="D13" s="142">
        <v>0</v>
      </c>
      <c r="E13" s="203"/>
    </row>
    <row r="14" spans="1:5" ht="27" customHeight="1">
      <c r="A14" s="140" t="s">
        <v>187</v>
      </c>
      <c r="B14" s="154" t="s">
        <v>303</v>
      </c>
      <c r="C14" s="137" t="s">
        <v>295</v>
      </c>
      <c r="D14" s="142">
        <v>0</v>
      </c>
      <c r="E14" s="203"/>
    </row>
    <row r="15" spans="1:5" ht="40.700000000000003" customHeight="1">
      <c r="A15" s="140" t="s">
        <v>189</v>
      </c>
      <c r="B15" s="154" t="s">
        <v>316</v>
      </c>
      <c r="C15" s="138" t="s">
        <v>49</v>
      </c>
      <c r="D15" s="142">
        <v>0</v>
      </c>
    </row>
    <row r="16" spans="1:5" ht="53.45" customHeight="1">
      <c r="A16" s="140"/>
      <c r="B16" s="195" t="s">
        <v>296</v>
      </c>
      <c r="C16" s="137"/>
      <c r="D16" s="167">
        <f>'Einnahmen-B_kam.'!D18</f>
        <v>0</v>
      </c>
      <c r="E16" s="202" t="str">
        <f>IF(SUM(D18:D26)-D16=0,"ok","Summe der SyF 241 bis 248 ist nicht gleich SyF 24!")</f>
        <v>ok</v>
      </c>
    </row>
    <row r="17" spans="1:5" ht="40.15" customHeight="1">
      <c r="A17" s="140"/>
      <c r="B17" s="196" t="s">
        <v>211</v>
      </c>
      <c r="C17" s="137"/>
      <c r="D17" s="145"/>
      <c r="E17" s="233" t="str">
        <f>IF(D16&lt;0,"Ist der negative Betrag im SyF-Code 24 korrekt?","")</f>
        <v/>
      </c>
    </row>
    <row r="18" spans="1:5" ht="27" customHeight="1">
      <c r="A18" s="140" t="s">
        <v>191</v>
      </c>
      <c r="B18" s="169" t="s">
        <v>355</v>
      </c>
      <c r="C18" s="138" t="s">
        <v>351</v>
      </c>
      <c r="D18" s="142">
        <v>0</v>
      </c>
    </row>
    <row r="19" spans="1:5" ht="27" customHeight="1">
      <c r="A19" s="140" t="s">
        <v>192</v>
      </c>
      <c r="B19" s="169" t="s">
        <v>356</v>
      </c>
      <c r="C19" s="137" t="s">
        <v>352</v>
      </c>
      <c r="D19" s="142">
        <v>0</v>
      </c>
    </row>
    <row r="20" spans="1:5" ht="27" customHeight="1">
      <c r="A20" s="140" t="s">
        <v>193</v>
      </c>
      <c r="B20" s="169" t="s">
        <v>357</v>
      </c>
      <c r="C20" s="138" t="s">
        <v>353</v>
      </c>
      <c r="D20" s="142">
        <v>0</v>
      </c>
    </row>
    <row r="21" spans="1:5" ht="27" customHeight="1">
      <c r="A21" s="140" t="s">
        <v>195</v>
      </c>
      <c r="B21" s="169" t="s">
        <v>358</v>
      </c>
      <c r="C21" s="137" t="s">
        <v>354</v>
      </c>
      <c r="D21" s="142">
        <v>0</v>
      </c>
    </row>
    <row r="22" spans="1:5" ht="27" customHeight="1">
      <c r="A22" s="140" t="s">
        <v>203</v>
      </c>
      <c r="B22" s="154" t="s">
        <v>320</v>
      </c>
      <c r="C22" s="138" t="s">
        <v>297</v>
      </c>
      <c r="D22" s="142">
        <v>0</v>
      </c>
    </row>
    <row r="23" spans="1:5" ht="27" customHeight="1">
      <c r="A23" s="140" t="s">
        <v>205</v>
      </c>
      <c r="B23" s="154" t="s">
        <v>218</v>
      </c>
      <c r="C23" s="137" t="s">
        <v>298</v>
      </c>
      <c r="D23" s="142">
        <v>0</v>
      </c>
    </row>
    <row r="24" spans="1:5" ht="27" customHeight="1">
      <c r="A24" s="140" t="s">
        <v>207</v>
      </c>
      <c r="B24" s="154" t="s">
        <v>318</v>
      </c>
      <c r="C24" s="138" t="s">
        <v>299</v>
      </c>
      <c r="D24" s="142">
        <v>0</v>
      </c>
    </row>
    <row r="25" spans="1:5" ht="27" customHeight="1">
      <c r="A25" s="140" t="s">
        <v>212</v>
      </c>
      <c r="B25" s="154" t="s">
        <v>319</v>
      </c>
      <c r="C25" s="137" t="s">
        <v>300</v>
      </c>
      <c r="D25" s="142">
        <v>0</v>
      </c>
    </row>
    <row r="26" spans="1:5" ht="147.75" customHeight="1">
      <c r="A26" s="140" t="s">
        <v>213</v>
      </c>
      <c r="B26" s="154" t="s">
        <v>328</v>
      </c>
      <c r="C26" s="138" t="s">
        <v>301</v>
      </c>
      <c r="D26" s="142">
        <v>0</v>
      </c>
    </row>
    <row r="27" spans="1:5" ht="27" customHeight="1">
      <c r="A27" s="170" t="s">
        <v>310</v>
      </c>
      <c r="B27" s="171" t="s">
        <v>327</v>
      </c>
      <c r="C27" s="172"/>
      <c r="D27" s="167">
        <f>SUM(D11:D26)-D16</f>
        <v>0</v>
      </c>
    </row>
    <row r="28" spans="1:5" ht="27" customHeight="1">
      <c r="A28" s="140"/>
      <c r="B28" s="169" t="s">
        <v>219</v>
      </c>
      <c r="C28" s="137"/>
      <c r="D28" s="145"/>
    </row>
    <row r="29" spans="1:5" ht="27" customHeight="1">
      <c r="A29" s="140" t="s">
        <v>244</v>
      </c>
      <c r="B29" s="234" t="s">
        <v>373</v>
      </c>
      <c r="C29" s="137" t="s">
        <v>214</v>
      </c>
      <c r="D29" s="142">
        <v>0</v>
      </c>
    </row>
    <row r="30" spans="1:5" ht="27" customHeight="1">
      <c r="A30" s="140" t="s">
        <v>311</v>
      </c>
      <c r="B30" s="169" t="s">
        <v>220</v>
      </c>
      <c r="C30" s="137" t="s">
        <v>215</v>
      </c>
      <c r="D30" s="142">
        <v>0</v>
      </c>
    </row>
    <row r="31" spans="1:5" ht="27" customHeight="1">
      <c r="A31" s="140" t="s">
        <v>312</v>
      </c>
      <c r="B31" s="169" t="s">
        <v>221</v>
      </c>
      <c r="C31" s="137" t="s">
        <v>216</v>
      </c>
      <c r="D31" s="142">
        <v>0</v>
      </c>
    </row>
    <row r="32" spans="1:5" ht="27" customHeight="1">
      <c r="A32" s="140" t="s">
        <v>313</v>
      </c>
      <c r="B32" s="169" t="s">
        <v>222</v>
      </c>
      <c r="C32" s="137" t="s">
        <v>217</v>
      </c>
      <c r="D32" s="142">
        <v>0</v>
      </c>
    </row>
    <row r="33" spans="1:7" s="205" customFormat="1" ht="30.2" customHeight="1">
      <c r="A33" s="204"/>
      <c r="B33" s="358" t="s">
        <v>331</v>
      </c>
      <c r="C33" s="358"/>
      <c r="D33" s="359"/>
      <c r="E33" s="202" t="str">
        <f>IF(D27-D29-D30-D31-D32&gt;0,"Bitte überprüfen Sie Ihre Angaben!",IF(D27-D29-D30-D31-D32&lt;0,"Bitte überprüfen Sie Ihre Angaben!","ok"))</f>
        <v>ok</v>
      </c>
      <c r="G33" s="206"/>
    </row>
  </sheetData>
  <mergeCells count="3">
    <mergeCell ref="A1:D1"/>
    <mergeCell ref="A7:D7"/>
    <mergeCell ref="B33:D33"/>
  </mergeCells>
  <phoneticPr fontId="1" type="noConversion"/>
  <conditionalFormatting sqref="E11">
    <cfRule type="containsText" dxfId="1" priority="2" operator="containsText" text="Ist der negative Betrag im SyF-Code 23 korrekt?">
      <formula>NOT(ISERROR(SEARCH("Ist der negative Betrag im SyF-Code 23 korrekt?",E11)))</formula>
    </cfRule>
  </conditionalFormatting>
  <conditionalFormatting sqref="E17">
    <cfRule type="containsText" dxfId="0" priority="1" operator="containsText" text="Ist der negative Betrag im SyF-Code 24 korrekt?">
      <formula>NOT(ISERROR(SEARCH("Ist der negative Betrag im SyF-Code 24 korrekt?",E17)))</formula>
    </cfRule>
  </conditionalFormatting>
  <dataValidations count="2">
    <dataValidation type="whole" allowBlank="1" showInputMessage="1" showErrorMessage="1" errorTitle="Ganze Zahl" error="Bitte nur ganze Zahlen eingeben!!" sqref="D27:D28 D17" xr:uid="{00000000-0002-0000-0500-000000000000}">
      <formula1>-10000000000000</formula1>
      <formula2>100000000000000</formula2>
    </dataValidation>
    <dataValidation type="decimal" allowBlank="1" showInputMessage="1" showErrorMessage="1" errorTitle="Zahl" error="Bitte nur Werte eingeben!!" sqref="D29:D32 D18:D26 D11:D15" xr:uid="{00000000-0002-0000-0500-000001000000}">
      <formula1>-100000000000</formula1>
      <formula2>100000000000</formula2>
    </dataValidation>
  </dataValidations>
  <pageMargins left="0.78740157480314965" right="0.39370078740157483" top="0.59055118110236227" bottom="0.59055118110236227" header="0.51181102362204722" footer="0.51181102362204722"/>
  <pageSetup paperSize="9" scale="8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V86"/>
  <sheetViews>
    <sheetView workbookViewId="0"/>
  </sheetViews>
  <sheetFormatPr baseColWidth="10" defaultRowHeight="12.75"/>
  <sheetData>
    <row r="1" spans="1:48">
      <c r="A1">
        <f>ROUND('Ausgaben-B_kam.'!D12,0)</f>
        <v>0</v>
      </c>
      <c r="B1">
        <f>ROUND('Ausgaben-B_kam.'!D15,0)</f>
        <v>0</v>
      </c>
      <c r="C1">
        <f>ROUND('Ausgaben-B_kam.'!D17,0)</f>
        <v>0</v>
      </c>
      <c r="D1">
        <f>ROUND('Ausgaben-B_kam.'!D19,0)</f>
        <v>0</v>
      </c>
      <c r="E1">
        <f>ROUND('Ausgaben-B_kam.'!D22,0)</f>
        <v>0</v>
      </c>
      <c r="F1">
        <f>ROUND('Ausgaben-B_kam.'!D23,0)</f>
        <v>0</v>
      </c>
      <c r="G1">
        <f>ROUND('Ausgaben-B_kam.'!D24,0)</f>
        <v>0</v>
      </c>
      <c r="H1">
        <f>ROUND('Ausgaben-B_kam.'!D25,0)</f>
        <v>0</v>
      </c>
      <c r="I1">
        <f>ROUND('Ausgaben-B_kam.'!D28,0)</f>
        <v>0</v>
      </c>
      <c r="J1">
        <f>ROUND('Ausgaben-B_kam.'!D32,0)</f>
        <v>0</v>
      </c>
      <c r="K1">
        <f>ROUND('Ausgaben-B_kam.'!D33,0)</f>
        <v>0</v>
      </c>
      <c r="L1">
        <f>ROUND('Ausgaben-B_kam.'!D36,0)</f>
        <v>0</v>
      </c>
      <c r="M1">
        <f>ROUND('Ausgaben-B_kam.'!D37,0)</f>
        <v>0</v>
      </c>
      <c r="N1">
        <f>ROUND('Ausgaben-B_kam.'!D38,0)</f>
        <v>0</v>
      </c>
      <c r="O1">
        <f>ROUND('Ausgaben-B_kam.'!D39,0)</f>
        <v>0</v>
      </c>
      <c r="P1">
        <f>ROUND('Ausgaben-B_kam.'!D40,0)</f>
        <v>0</v>
      </c>
      <c r="Q1">
        <f>ROUND('Einnahmen-B_kam.'!D12,0)</f>
        <v>0</v>
      </c>
      <c r="R1">
        <f>ROUND('Einnahmen-B_kam.'!D13,0)</f>
        <v>0</v>
      </c>
      <c r="S1">
        <f>ROUND('Einnahmen-B_kam.'!D14,0)</f>
        <v>0</v>
      </c>
      <c r="T1">
        <f>ROUND('Einnahmen-B_kam.'!D15,0)</f>
        <v>0</v>
      </c>
      <c r="U1">
        <f>ROUND('Einnahmen-B_kam.'!D20,0)</f>
        <v>0</v>
      </c>
      <c r="V1">
        <f>ROUND('Einnahmen-B_kam.'!D21,0)</f>
        <v>0</v>
      </c>
      <c r="W1">
        <f>ROUND('Einnahmen-B_kam.'!D28,0)</f>
        <v>0</v>
      </c>
      <c r="X1">
        <f>ROUND('Einnahmen-B_kam.'!D29,0)</f>
        <v>0</v>
      </c>
      <c r="Y1">
        <f>ROUND('Einnahmen-B_kam.'!D31,0)</f>
        <v>0</v>
      </c>
      <c r="Z1">
        <f>ROUND('Einnahmen-B_kam.'!D32,0)</f>
        <v>0</v>
      </c>
      <c r="AA1">
        <f>ROUND('Einnahmen-B_kam.'!D33,0)</f>
        <v>0</v>
      </c>
      <c r="AB1">
        <f>ROUND('Einnahmen-B_kam.'!D35,0)</f>
        <v>0</v>
      </c>
      <c r="AC1">
        <f>ROUND('Einnahmen-B_kam.'!D36,0)</f>
        <v>0</v>
      </c>
      <c r="AD1">
        <f>ROUND('Einnahmen-B_kam.'!D37,0)</f>
        <v>0</v>
      </c>
      <c r="AE1">
        <f>ROUND(Drittmittel_kam.!D11,0)</f>
        <v>0</v>
      </c>
      <c r="AF1">
        <f>ROUND(Drittmittel_kam.!D12,0)</f>
        <v>0</v>
      </c>
      <c r="AG1">
        <f>ROUND(Drittmittel_kam.!D13,0)</f>
        <v>0</v>
      </c>
      <c r="AH1">
        <f>ROUND(Drittmittel_kam.!D14,0)</f>
        <v>0</v>
      </c>
      <c r="AI1">
        <f>ROUND(Drittmittel_kam.!D15,0)</f>
        <v>0</v>
      </c>
      <c r="AJ1">
        <f>ROUND(Drittmittel_kam.!D18,0)</f>
        <v>0</v>
      </c>
      <c r="AK1">
        <f>ROUND(Drittmittel_kam.!D19,0)</f>
        <v>0</v>
      </c>
      <c r="AL1">
        <f>ROUND(Drittmittel_kam.!D20,0)</f>
        <v>0</v>
      </c>
      <c r="AM1">
        <f>ROUND(Drittmittel_kam.!D21,0)</f>
        <v>0</v>
      </c>
      <c r="AN1">
        <f>ROUND(Drittmittel_kam.!D22,0)</f>
        <v>0</v>
      </c>
      <c r="AO1">
        <f>ROUND(Drittmittel_kam.!D23,0)</f>
        <v>0</v>
      </c>
      <c r="AP1">
        <f>ROUND(Drittmittel_kam.!D24,0)</f>
        <v>0</v>
      </c>
      <c r="AQ1">
        <f>ROUND(Drittmittel_kam.!D25,0)</f>
        <v>0</v>
      </c>
      <c r="AR1">
        <f>ROUND(Drittmittel_kam.!D26,0)</f>
        <v>0</v>
      </c>
      <c r="AS1">
        <f>ROUND(Drittmittel_kam.!D29,0)</f>
        <v>0</v>
      </c>
      <c r="AT1">
        <f>ROUND(Drittmittel_kam.!D30,0)</f>
        <v>0</v>
      </c>
      <c r="AU1">
        <f>ROUND(Drittmittel_kam.!D31,0)</f>
        <v>0</v>
      </c>
      <c r="AV1">
        <f>ROUND(Drittmittel_kam.!D32,0)</f>
        <v>0</v>
      </c>
    </row>
    <row r="2" spans="1:48">
      <c r="A2" t="s">
        <v>362</v>
      </c>
      <c r="B2" t="s">
        <v>15</v>
      </c>
      <c r="C2">
        <f>ROUND('Ausgaben-A_kam.'!D11,0)</f>
        <v>0</v>
      </c>
      <c r="D2">
        <f>ROUND('Ausgaben-A_kam.'!E11,0)</f>
        <v>0</v>
      </c>
      <c r="E2">
        <f>ROUND('Ausgaben-A_kam.'!F11,0)</f>
        <v>0</v>
      </c>
      <c r="F2">
        <f>ROUND('Ausgaben-A_kam.'!G11,0)</f>
        <v>0</v>
      </c>
      <c r="G2">
        <f>ROUND('Ausgaben-A_kam.'!H11,0)</f>
        <v>0</v>
      </c>
      <c r="H2">
        <f>ROUND('Ausgaben-A_kam.'!I11,0)</f>
        <v>0</v>
      </c>
      <c r="I2">
        <f>ROUND('Ausgaben-A_kam.'!J11,0)</f>
        <v>0</v>
      </c>
      <c r="J2">
        <f>ROUND('Ausgaben-A_kam.'!K11,0)</f>
        <v>0</v>
      </c>
      <c r="K2">
        <f>ROUND('Ausgaben-A_kam.'!L11,0)</f>
        <v>0</v>
      </c>
      <c r="L2">
        <f>ROUND('Ausgaben-A_kam.'!M11,0)</f>
        <v>0</v>
      </c>
      <c r="M2">
        <f>ROUND('Ausgaben-A_kam.'!O11,0)</f>
        <v>0</v>
      </c>
      <c r="N2">
        <f>ROUND('Einnahmen-A_kam.'!D11,0)</f>
        <v>0</v>
      </c>
      <c r="O2">
        <f>ROUND('Einnahmen-A_kam.'!E11,0)</f>
        <v>0</v>
      </c>
      <c r="P2">
        <f>ROUND('Einnahmen-A_kam.'!F11,0)</f>
        <v>0</v>
      </c>
      <c r="Q2">
        <f>ROUND('Einnahmen-A_kam.'!G11,0)</f>
        <v>0</v>
      </c>
      <c r="R2">
        <f>ROUND('Einnahmen-A_kam.'!H11,0)</f>
        <v>0</v>
      </c>
      <c r="S2">
        <f>ROUND('Einnahmen-A_kam.'!I11,0)</f>
        <v>0</v>
      </c>
      <c r="V2" s="232" t="str">
        <f>IF(AND(SUM(A2:L2)+SUM(N2:S2)=0,M2=0),"weg","ok")</f>
        <v>weg</v>
      </c>
    </row>
    <row r="3" spans="1:48">
      <c r="A3" t="s">
        <v>362</v>
      </c>
      <c r="B3" t="s">
        <v>18</v>
      </c>
      <c r="C3">
        <f>ROUND('Ausgaben-A_kam.'!D12,0)</f>
        <v>0</v>
      </c>
      <c r="D3">
        <f>ROUND('Ausgaben-A_kam.'!E12,0)</f>
        <v>0</v>
      </c>
      <c r="E3">
        <f>ROUND('Ausgaben-A_kam.'!F12,0)</f>
        <v>0</v>
      </c>
      <c r="F3">
        <f>ROUND('Ausgaben-A_kam.'!G12,0)</f>
        <v>0</v>
      </c>
      <c r="G3">
        <f>ROUND('Ausgaben-A_kam.'!H12,0)</f>
        <v>0</v>
      </c>
      <c r="H3">
        <f>ROUND('Ausgaben-A_kam.'!I12,0)</f>
        <v>0</v>
      </c>
      <c r="I3">
        <f>ROUND('Ausgaben-A_kam.'!J12,0)</f>
        <v>0</v>
      </c>
      <c r="J3">
        <f>ROUND('Ausgaben-A_kam.'!K12,0)</f>
        <v>0</v>
      </c>
      <c r="K3">
        <f>ROUND('Ausgaben-A_kam.'!L12,0)</f>
        <v>0</v>
      </c>
      <c r="L3">
        <f>ROUND('Ausgaben-A_kam.'!M12,0)</f>
        <v>0</v>
      </c>
      <c r="M3">
        <f>ROUND('Ausgaben-A_kam.'!O12,0)</f>
        <v>0</v>
      </c>
      <c r="N3">
        <f>ROUND('Einnahmen-A_kam.'!D12,0)</f>
        <v>0</v>
      </c>
      <c r="O3">
        <f>ROUND('Einnahmen-A_kam.'!E12,0)</f>
        <v>0</v>
      </c>
      <c r="P3">
        <f>ROUND('Einnahmen-A_kam.'!F12,0)</f>
        <v>0</v>
      </c>
      <c r="Q3">
        <f>ROUND('Einnahmen-A_kam.'!G12,0)</f>
        <v>0</v>
      </c>
      <c r="R3">
        <f>ROUND('Einnahmen-A_kam.'!H12,0)</f>
        <v>0</v>
      </c>
      <c r="S3">
        <f>ROUND('Einnahmen-A_kam.'!I12,0)</f>
        <v>0</v>
      </c>
      <c r="V3" s="232" t="str">
        <f t="shared" ref="V3:V53" si="0">IF(AND(SUM(A3:L3)+SUM(N3:S3)=0,M3=0),"weg","ok")</f>
        <v>weg</v>
      </c>
    </row>
    <row r="4" spans="1:48">
      <c r="A4" t="s">
        <v>362</v>
      </c>
      <c r="B4" t="s">
        <v>21</v>
      </c>
      <c r="C4">
        <f>ROUND('Ausgaben-A_kam.'!D13,0)</f>
        <v>0</v>
      </c>
      <c r="D4">
        <f>ROUND('Ausgaben-A_kam.'!E13,0)</f>
        <v>0</v>
      </c>
      <c r="E4">
        <f>ROUND('Ausgaben-A_kam.'!F13,0)</f>
        <v>0</v>
      </c>
      <c r="F4">
        <f>ROUND('Ausgaben-A_kam.'!G13,0)</f>
        <v>0</v>
      </c>
      <c r="G4">
        <f>ROUND('Ausgaben-A_kam.'!H13,0)</f>
        <v>0</v>
      </c>
      <c r="H4">
        <f>ROUND('Ausgaben-A_kam.'!I13,0)</f>
        <v>0</v>
      </c>
      <c r="I4">
        <f>ROUND('Ausgaben-A_kam.'!J13,0)</f>
        <v>0</v>
      </c>
      <c r="J4">
        <f>ROUND('Ausgaben-A_kam.'!K13,0)</f>
        <v>0</v>
      </c>
      <c r="K4">
        <f>ROUND('Ausgaben-A_kam.'!L13,0)</f>
        <v>0</v>
      </c>
      <c r="L4">
        <f>ROUND('Ausgaben-A_kam.'!M13,0)</f>
        <v>0</v>
      </c>
      <c r="M4">
        <f>ROUND('Ausgaben-A_kam.'!O13,0)</f>
        <v>0</v>
      </c>
      <c r="N4">
        <f>ROUND('Einnahmen-A_kam.'!D13,0)</f>
        <v>0</v>
      </c>
      <c r="O4">
        <f>ROUND('Einnahmen-A_kam.'!E13,0)</f>
        <v>0</v>
      </c>
      <c r="P4">
        <f>ROUND('Einnahmen-A_kam.'!F13,0)</f>
        <v>0</v>
      </c>
      <c r="Q4">
        <f>ROUND('Einnahmen-A_kam.'!G13,0)</f>
        <v>0</v>
      </c>
      <c r="R4">
        <f>ROUND('Einnahmen-A_kam.'!H13,0)</f>
        <v>0</v>
      </c>
      <c r="S4">
        <f>ROUND('Einnahmen-A_kam.'!I13,0)</f>
        <v>0</v>
      </c>
      <c r="V4" s="232" t="str">
        <f t="shared" si="0"/>
        <v>weg</v>
      </c>
    </row>
    <row r="5" spans="1:48">
      <c r="A5" t="s">
        <v>362</v>
      </c>
      <c r="B5" t="s">
        <v>23</v>
      </c>
      <c r="C5">
        <f>ROUND('Ausgaben-A_kam.'!D14,0)</f>
        <v>0</v>
      </c>
      <c r="D5">
        <f>ROUND('Ausgaben-A_kam.'!E14,0)</f>
        <v>0</v>
      </c>
      <c r="E5">
        <f>ROUND('Ausgaben-A_kam.'!F14,0)</f>
        <v>0</v>
      </c>
      <c r="F5">
        <f>ROUND('Ausgaben-A_kam.'!G14,0)</f>
        <v>0</v>
      </c>
      <c r="G5">
        <f>ROUND('Ausgaben-A_kam.'!H14,0)</f>
        <v>0</v>
      </c>
      <c r="H5">
        <f>ROUND('Ausgaben-A_kam.'!I14,0)</f>
        <v>0</v>
      </c>
      <c r="I5">
        <f>ROUND('Ausgaben-A_kam.'!J14,0)</f>
        <v>0</v>
      </c>
      <c r="J5">
        <f>ROUND('Ausgaben-A_kam.'!K14,0)</f>
        <v>0</v>
      </c>
      <c r="K5">
        <f>ROUND('Ausgaben-A_kam.'!L14,0)</f>
        <v>0</v>
      </c>
      <c r="L5">
        <f>ROUND('Ausgaben-A_kam.'!M14,0)</f>
        <v>0</v>
      </c>
      <c r="M5">
        <f>ROUND('Ausgaben-A_kam.'!O14,0)</f>
        <v>0</v>
      </c>
      <c r="N5">
        <f>ROUND('Einnahmen-A_kam.'!D14,0)</f>
        <v>0</v>
      </c>
      <c r="O5">
        <f>ROUND('Einnahmen-A_kam.'!E14,0)</f>
        <v>0</v>
      </c>
      <c r="P5">
        <f>ROUND('Einnahmen-A_kam.'!F14,0)</f>
        <v>0</v>
      </c>
      <c r="Q5">
        <f>ROUND('Einnahmen-A_kam.'!G14,0)</f>
        <v>0</v>
      </c>
      <c r="R5">
        <f>ROUND('Einnahmen-A_kam.'!H14,0)</f>
        <v>0</v>
      </c>
      <c r="S5">
        <f>ROUND('Einnahmen-A_kam.'!I14,0)</f>
        <v>0</v>
      </c>
      <c r="V5" s="232" t="str">
        <f t="shared" si="0"/>
        <v>weg</v>
      </c>
    </row>
    <row r="6" spans="1:48">
      <c r="A6" t="s">
        <v>362</v>
      </c>
      <c r="B6" t="s">
        <v>25</v>
      </c>
      <c r="C6">
        <f>ROUND('Ausgaben-A_kam.'!D15,0)</f>
        <v>0</v>
      </c>
      <c r="D6">
        <f>ROUND('Ausgaben-A_kam.'!E15,0)</f>
        <v>0</v>
      </c>
      <c r="E6">
        <f>ROUND('Ausgaben-A_kam.'!F15,0)</f>
        <v>0</v>
      </c>
      <c r="F6">
        <f>ROUND('Ausgaben-A_kam.'!G15,0)</f>
        <v>0</v>
      </c>
      <c r="G6">
        <f>ROUND('Ausgaben-A_kam.'!H15,0)</f>
        <v>0</v>
      </c>
      <c r="H6">
        <f>ROUND('Ausgaben-A_kam.'!I15,0)</f>
        <v>0</v>
      </c>
      <c r="I6">
        <f>ROUND('Ausgaben-A_kam.'!J15,0)</f>
        <v>0</v>
      </c>
      <c r="J6">
        <f>ROUND('Ausgaben-A_kam.'!K15,0)</f>
        <v>0</v>
      </c>
      <c r="K6">
        <f>ROUND('Ausgaben-A_kam.'!L15,0)</f>
        <v>0</v>
      </c>
      <c r="L6">
        <f>ROUND('Ausgaben-A_kam.'!M15,0)</f>
        <v>0</v>
      </c>
      <c r="M6">
        <f>ROUND('Ausgaben-A_kam.'!O15,0)</f>
        <v>0</v>
      </c>
      <c r="N6">
        <f>ROUND('Einnahmen-A_kam.'!D15,0)</f>
        <v>0</v>
      </c>
      <c r="O6">
        <f>ROUND('Einnahmen-A_kam.'!E15,0)</f>
        <v>0</v>
      </c>
      <c r="P6">
        <f>ROUND('Einnahmen-A_kam.'!F15,0)</f>
        <v>0</v>
      </c>
      <c r="Q6">
        <f>ROUND('Einnahmen-A_kam.'!G15,0)</f>
        <v>0</v>
      </c>
      <c r="R6">
        <f>ROUND('Einnahmen-A_kam.'!H15,0)</f>
        <v>0</v>
      </c>
      <c r="S6">
        <f>ROUND('Einnahmen-A_kam.'!I15,0)</f>
        <v>0</v>
      </c>
      <c r="V6" s="232" t="str">
        <f t="shared" si="0"/>
        <v>weg</v>
      </c>
    </row>
    <row r="7" spans="1:48">
      <c r="A7" t="s">
        <v>362</v>
      </c>
      <c r="B7" t="s">
        <v>27</v>
      </c>
      <c r="C7">
        <f>ROUND('Ausgaben-A_kam.'!D16,0)</f>
        <v>0</v>
      </c>
      <c r="D7">
        <f>ROUND('Ausgaben-A_kam.'!E16,0)</f>
        <v>0</v>
      </c>
      <c r="E7">
        <f>ROUND('Ausgaben-A_kam.'!F16,0)</f>
        <v>0</v>
      </c>
      <c r="F7">
        <f>ROUND('Ausgaben-A_kam.'!G16,0)</f>
        <v>0</v>
      </c>
      <c r="G7">
        <f>ROUND('Ausgaben-A_kam.'!H16,0)</f>
        <v>0</v>
      </c>
      <c r="H7">
        <f>ROUND('Ausgaben-A_kam.'!I16,0)</f>
        <v>0</v>
      </c>
      <c r="I7">
        <f>ROUND('Ausgaben-A_kam.'!J16,0)</f>
        <v>0</v>
      </c>
      <c r="J7">
        <f>ROUND('Ausgaben-A_kam.'!K16,0)</f>
        <v>0</v>
      </c>
      <c r="K7">
        <f>ROUND('Ausgaben-A_kam.'!L16,0)</f>
        <v>0</v>
      </c>
      <c r="L7">
        <f>ROUND('Ausgaben-A_kam.'!M16,0)</f>
        <v>0</v>
      </c>
      <c r="M7">
        <f>ROUND('Ausgaben-A_kam.'!O16,0)</f>
        <v>0</v>
      </c>
      <c r="N7">
        <f>ROUND('Einnahmen-A_kam.'!D16,0)</f>
        <v>0</v>
      </c>
      <c r="O7">
        <f>ROUND('Einnahmen-A_kam.'!E16,0)</f>
        <v>0</v>
      </c>
      <c r="P7">
        <f>ROUND('Einnahmen-A_kam.'!F16,0)</f>
        <v>0</v>
      </c>
      <c r="Q7">
        <f>ROUND('Einnahmen-A_kam.'!G16,0)</f>
        <v>0</v>
      </c>
      <c r="R7">
        <f>ROUND('Einnahmen-A_kam.'!H16,0)</f>
        <v>0</v>
      </c>
      <c r="S7">
        <f>ROUND('Einnahmen-A_kam.'!I16,0)</f>
        <v>0</v>
      </c>
      <c r="V7" s="232" t="str">
        <f t="shared" si="0"/>
        <v>weg</v>
      </c>
    </row>
    <row r="8" spans="1:48">
      <c r="A8" t="s">
        <v>362</v>
      </c>
      <c r="B8" t="s">
        <v>29</v>
      </c>
      <c r="C8">
        <f>ROUND('Ausgaben-A_kam.'!D17,0)</f>
        <v>0</v>
      </c>
      <c r="D8">
        <f>ROUND('Ausgaben-A_kam.'!E17,0)</f>
        <v>0</v>
      </c>
      <c r="E8">
        <f>ROUND('Ausgaben-A_kam.'!F17,0)</f>
        <v>0</v>
      </c>
      <c r="F8">
        <f>ROUND('Ausgaben-A_kam.'!G17,0)</f>
        <v>0</v>
      </c>
      <c r="G8">
        <f>ROUND('Ausgaben-A_kam.'!H17,0)</f>
        <v>0</v>
      </c>
      <c r="H8">
        <f>ROUND('Ausgaben-A_kam.'!I17,0)</f>
        <v>0</v>
      </c>
      <c r="I8">
        <f>ROUND('Ausgaben-A_kam.'!J17,0)</f>
        <v>0</v>
      </c>
      <c r="J8">
        <f>ROUND('Ausgaben-A_kam.'!K17,0)</f>
        <v>0</v>
      </c>
      <c r="K8">
        <f>ROUND('Ausgaben-A_kam.'!L17,0)</f>
        <v>0</v>
      </c>
      <c r="L8">
        <f>ROUND('Ausgaben-A_kam.'!M17,0)</f>
        <v>0</v>
      </c>
      <c r="M8">
        <f>ROUND('Ausgaben-A_kam.'!O17,0)</f>
        <v>0</v>
      </c>
      <c r="N8">
        <f>ROUND('Einnahmen-A_kam.'!D17,0)</f>
        <v>0</v>
      </c>
      <c r="O8">
        <f>ROUND('Einnahmen-A_kam.'!E17,0)</f>
        <v>0</v>
      </c>
      <c r="P8">
        <f>ROUND('Einnahmen-A_kam.'!F17,0)</f>
        <v>0</v>
      </c>
      <c r="Q8">
        <f>ROUND('Einnahmen-A_kam.'!G17,0)</f>
        <v>0</v>
      </c>
      <c r="R8">
        <f>ROUND('Einnahmen-A_kam.'!H17,0)</f>
        <v>0</v>
      </c>
      <c r="S8">
        <f>ROUND('Einnahmen-A_kam.'!I17,0)</f>
        <v>0</v>
      </c>
      <c r="V8" s="232" t="str">
        <f t="shared" si="0"/>
        <v>weg</v>
      </c>
    </row>
    <row r="9" spans="1:48">
      <c r="A9" t="s">
        <v>362</v>
      </c>
      <c r="B9" t="s">
        <v>31</v>
      </c>
      <c r="C9">
        <f>ROUND('Ausgaben-A_kam.'!D18,0)</f>
        <v>0</v>
      </c>
      <c r="D9">
        <f>ROUND('Ausgaben-A_kam.'!E18,0)</f>
        <v>0</v>
      </c>
      <c r="E9">
        <f>ROUND('Ausgaben-A_kam.'!F18,0)</f>
        <v>0</v>
      </c>
      <c r="F9">
        <f>ROUND('Ausgaben-A_kam.'!G18,0)</f>
        <v>0</v>
      </c>
      <c r="G9">
        <f>ROUND('Ausgaben-A_kam.'!H18,0)</f>
        <v>0</v>
      </c>
      <c r="H9">
        <f>ROUND('Ausgaben-A_kam.'!I18,0)</f>
        <v>0</v>
      </c>
      <c r="I9">
        <f>ROUND('Ausgaben-A_kam.'!J18,0)</f>
        <v>0</v>
      </c>
      <c r="J9">
        <f>ROUND('Ausgaben-A_kam.'!K18,0)</f>
        <v>0</v>
      </c>
      <c r="K9">
        <f>ROUND('Ausgaben-A_kam.'!L18,0)</f>
        <v>0</v>
      </c>
      <c r="L9">
        <f>ROUND('Ausgaben-A_kam.'!M18,0)</f>
        <v>0</v>
      </c>
      <c r="M9">
        <f>ROUND('Ausgaben-A_kam.'!O18,0)</f>
        <v>0</v>
      </c>
      <c r="N9">
        <f>ROUND('Einnahmen-A_kam.'!D18,0)</f>
        <v>0</v>
      </c>
      <c r="O9">
        <f>ROUND('Einnahmen-A_kam.'!E18,0)</f>
        <v>0</v>
      </c>
      <c r="P9">
        <f>ROUND('Einnahmen-A_kam.'!F18,0)</f>
        <v>0</v>
      </c>
      <c r="Q9">
        <f>ROUND('Einnahmen-A_kam.'!G18,0)</f>
        <v>0</v>
      </c>
      <c r="R9">
        <f>ROUND('Einnahmen-A_kam.'!H18,0)</f>
        <v>0</v>
      </c>
      <c r="S9">
        <f>ROUND('Einnahmen-A_kam.'!I18,0)</f>
        <v>0</v>
      </c>
      <c r="V9" s="232" t="str">
        <f t="shared" si="0"/>
        <v>weg</v>
      </c>
    </row>
    <row r="10" spans="1:48">
      <c r="A10" t="s">
        <v>362</v>
      </c>
      <c r="B10" t="s">
        <v>33</v>
      </c>
      <c r="C10">
        <f>ROUND('Ausgaben-A_kam.'!D19,0)</f>
        <v>0</v>
      </c>
      <c r="D10">
        <f>ROUND('Ausgaben-A_kam.'!E19,0)</f>
        <v>0</v>
      </c>
      <c r="E10">
        <f>ROUND('Ausgaben-A_kam.'!F19,0)</f>
        <v>0</v>
      </c>
      <c r="F10">
        <f>ROUND('Ausgaben-A_kam.'!G19,0)</f>
        <v>0</v>
      </c>
      <c r="G10">
        <f>ROUND('Ausgaben-A_kam.'!H19,0)</f>
        <v>0</v>
      </c>
      <c r="H10">
        <f>ROUND('Ausgaben-A_kam.'!I19,0)</f>
        <v>0</v>
      </c>
      <c r="I10">
        <f>ROUND('Ausgaben-A_kam.'!J19,0)</f>
        <v>0</v>
      </c>
      <c r="J10">
        <f>ROUND('Ausgaben-A_kam.'!K19,0)</f>
        <v>0</v>
      </c>
      <c r="K10">
        <f>ROUND('Ausgaben-A_kam.'!L19,0)</f>
        <v>0</v>
      </c>
      <c r="L10">
        <f>ROUND('Ausgaben-A_kam.'!M19,0)</f>
        <v>0</v>
      </c>
      <c r="M10">
        <f>ROUND('Ausgaben-A_kam.'!O19,0)</f>
        <v>0</v>
      </c>
      <c r="N10">
        <f>ROUND('Einnahmen-A_kam.'!D19,0)</f>
        <v>0</v>
      </c>
      <c r="O10">
        <f>ROUND('Einnahmen-A_kam.'!E19,0)</f>
        <v>0</v>
      </c>
      <c r="P10">
        <f>ROUND('Einnahmen-A_kam.'!F19,0)</f>
        <v>0</v>
      </c>
      <c r="Q10">
        <f>ROUND('Einnahmen-A_kam.'!G19,0)</f>
        <v>0</v>
      </c>
      <c r="R10">
        <f>ROUND('Einnahmen-A_kam.'!H19,0)</f>
        <v>0</v>
      </c>
      <c r="S10">
        <f>ROUND('Einnahmen-A_kam.'!I19,0)</f>
        <v>0</v>
      </c>
      <c r="V10" s="232" t="str">
        <f t="shared" si="0"/>
        <v>weg</v>
      </c>
    </row>
    <row r="11" spans="1:48">
      <c r="A11" t="s">
        <v>362</v>
      </c>
      <c r="B11" t="s">
        <v>35</v>
      </c>
      <c r="C11">
        <f>ROUND('Ausgaben-A_kam.'!D20,0)</f>
        <v>0</v>
      </c>
      <c r="D11">
        <f>ROUND('Ausgaben-A_kam.'!E20,0)</f>
        <v>0</v>
      </c>
      <c r="E11">
        <f>ROUND('Ausgaben-A_kam.'!F20,0)</f>
        <v>0</v>
      </c>
      <c r="F11">
        <f>ROUND('Ausgaben-A_kam.'!G20,0)</f>
        <v>0</v>
      </c>
      <c r="G11">
        <f>ROUND('Ausgaben-A_kam.'!H20,0)</f>
        <v>0</v>
      </c>
      <c r="H11">
        <f>ROUND('Ausgaben-A_kam.'!I20,0)</f>
        <v>0</v>
      </c>
      <c r="I11">
        <f>ROUND('Ausgaben-A_kam.'!J20,0)</f>
        <v>0</v>
      </c>
      <c r="J11">
        <f>ROUND('Ausgaben-A_kam.'!K20,0)</f>
        <v>0</v>
      </c>
      <c r="K11">
        <f>ROUND('Ausgaben-A_kam.'!L20,0)</f>
        <v>0</v>
      </c>
      <c r="L11">
        <f>ROUND('Ausgaben-A_kam.'!M20,0)</f>
        <v>0</v>
      </c>
      <c r="M11">
        <f>ROUND('Ausgaben-A_kam.'!O20,0)</f>
        <v>0</v>
      </c>
      <c r="N11">
        <f>ROUND('Einnahmen-A_kam.'!D20,0)</f>
        <v>0</v>
      </c>
      <c r="O11">
        <f>ROUND('Einnahmen-A_kam.'!E20,0)</f>
        <v>0</v>
      </c>
      <c r="P11">
        <f>ROUND('Einnahmen-A_kam.'!F20,0)</f>
        <v>0</v>
      </c>
      <c r="Q11">
        <f>ROUND('Einnahmen-A_kam.'!G20,0)</f>
        <v>0</v>
      </c>
      <c r="R11">
        <f>ROUND('Einnahmen-A_kam.'!H20,0)</f>
        <v>0</v>
      </c>
      <c r="S11">
        <f>ROUND('Einnahmen-A_kam.'!I20,0)</f>
        <v>0</v>
      </c>
      <c r="V11" s="232" t="str">
        <f t="shared" si="0"/>
        <v>weg</v>
      </c>
    </row>
    <row r="12" spans="1:48">
      <c r="A12" t="s">
        <v>362</v>
      </c>
      <c r="B12" t="s">
        <v>37</v>
      </c>
      <c r="C12">
        <f>ROUND('Ausgaben-A_kam.'!D21,0)</f>
        <v>0</v>
      </c>
      <c r="D12">
        <f>ROUND('Ausgaben-A_kam.'!E21,0)</f>
        <v>0</v>
      </c>
      <c r="E12">
        <f>ROUND('Ausgaben-A_kam.'!F21,0)</f>
        <v>0</v>
      </c>
      <c r="F12">
        <f>ROUND('Ausgaben-A_kam.'!G21,0)</f>
        <v>0</v>
      </c>
      <c r="G12">
        <f>ROUND('Ausgaben-A_kam.'!H21,0)</f>
        <v>0</v>
      </c>
      <c r="H12">
        <f>ROUND('Ausgaben-A_kam.'!I21,0)</f>
        <v>0</v>
      </c>
      <c r="I12">
        <f>ROUND('Ausgaben-A_kam.'!J21,0)</f>
        <v>0</v>
      </c>
      <c r="J12">
        <f>ROUND('Ausgaben-A_kam.'!K21,0)</f>
        <v>0</v>
      </c>
      <c r="K12">
        <f>ROUND('Ausgaben-A_kam.'!L21,0)</f>
        <v>0</v>
      </c>
      <c r="L12">
        <f>ROUND('Ausgaben-A_kam.'!M21,0)</f>
        <v>0</v>
      </c>
      <c r="M12">
        <f>ROUND('Ausgaben-A_kam.'!O21,0)</f>
        <v>0</v>
      </c>
      <c r="N12">
        <f>ROUND('Einnahmen-A_kam.'!D21,0)</f>
        <v>0</v>
      </c>
      <c r="O12">
        <f>ROUND('Einnahmen-A_kam.'!E21,0)</f>
        <v>0</v>
      </c>
      <c r="P12">
        <f>ROUND('Einnahmen-A_kam.'!F21,0)</f>
        <v>0</v>
      </c>
      <c r="Q12">
        <f>ROUND('Einnahmen-A_kam.'!G21,0)</f>
        <v>0</v>
      </c>
      <c r="R12">
        <f>ROUND('Einnahmen-A_kam.'!H21,0)</f>
        <v>0</v>
      </c>
      <c r="S12">
        <f>ROUND('Einnahmen-A_kam.'!I21,0)</f>
        <v>0</v>
      </c>
      <c r="V12" s="232" t="str">
        <f t="shared" si="0"/>
        <v>weg</v>
      </c>
    </row>
    <row r="13" spans="1:48">
      <c r="A13" t="s">
        <v>362</v>
      </c>
      <c r="B13" t="s">
        <v>39</v>
      </c>
      <c r="C13">
        <f>ROUND('Ausgaben-A_kam.'!D22,0)</f>
        <v>0</v>
      </c>
      <c r="D13">
        <f>ROUND('Ausgaben-A_kam.'!E22,0)</f>
        <v>0</v>
      </c>
      <c r="E13">
        <f>ROUND('Ausgaben-A_kam.'!F22,0)</f>
        <v>0</v>
      </c>
      <c r="F13">
        <f>ROUND('Ausgaben-A_kam.'!G22,0)</f>
        <v>0</v>
      </c>
      <c r="G13">
        <f>ROUND('Ausgaben-A_kam.'!H22,0)</f>
        <v>0</v>
      </c>
      <c r="H13">
        <f>ROUND('Ausgaben-A_kam.'!I22,0)</f>
        <v>0</v>
      </c>
      <c r="I13">
        <f>ROUND('Ausgaben-A_kam.'!J22,0)</f>
        <v>0</v>
      </c>
      <c r="J13">
        <f>ROUND('Ausgaben-A_kam.'!K22,0)</f>
        <v>0</v>
      </c>
      <c r="K13">
        <f>ROUND('Ausgaben-A_kam.'!L22,0)</f>
        <v>0</v>
      </c>
      <c r="L13">
        <f>ROUND('Ausgaben-A_kam.'!M22,0)</f>
        <v>0</v>
      </c>
      <c r="M13">
        <f>ROUND('Ausgaben-A_kam.'!O22,0)</f>
        <v>0</v>
      </c>
      <c r="N13">
        <f>ROUND('Einnahmen-A_kam.'!D22,0)</f>
        <v>0</v>
      </c>
      <c r="O13">
        <f>ROUND('Einnahmen-A_kam.'!E22,0)</f>
        <v>0</v>
      </c>
      <c r="P13">
        <f>ROUND('Einnahmen-A_kam.'!F22,0)</f>
        <v>0</v>
      </c>
      <c r="Q13">
        <f>ROUND('Einnahmen-A_kam.'!G22,0)</f>
        <v>0</v>
      </c>
      <c r="R13">
        <f>ROUND('Einnahmen-A_kam.'!H22,0)</f>
        <v>0</v>
      </c>
      <c r="S13">
        <f>ROUND('Einnahmen-A_kam.'!I22,0)</f>
        <v>0</v>
      </c>
      <c r="V13" s="232" t="str">
        <f t="shared" si="0"/>
        <v>weg</v>
      </c>
    </row>
    <row r="14" spans="1:48">
      <c r="A14" t="s">
        <v>362</v>
      </c>
      <c r="B14" t="s">
        <v>40</v>
      </c>
      <c r="C14">
        <f>ROUND('Ausgaben-A_kam.'!D23,0)</f>
        <v>0</v>
      </c>
      <c r="D14">
        <f>ROUND('Ausgaben-A_kam.'!E23,0)</f>
        <v>0</v>
      </c>
      <c r="E14">
        <f>ROUND('Ausgaben-A_kam.'!F23,0)</f>
        <v>0</v>
      </c>
      <c r="F14">
        <f>ROUND('Ausgaben-A_kam.'!G23,0)</f>
        <v>0</v>
      </c>
      <c r="G14">
        <f>ROUND('Ausgaben-A_kam.'!H23,0)</f>
        <v>0</v>
      </c>
      <c r="H14">
        <f>ROUND('Ausgaben-A_kam.'!I23,0)</f>
        <v>0</v>
      </c>
      <c r="I14">
        <f>ROUND('Ausgaben-A_kam.'!J23,0)</f>
        <v>0</v>
      </c>
      <c r="J14">
        <f>ROUND('Ausgaben-A_kam.'!K23,0)</f>
        <v>0</v>
      </c>
      <c r="K14">
        <f>ROUND('Ausgaben-A_kam.'!L23,0)</f>
        <v>0</v>
      </c>
      <c r="L14">
        <f>ROUND('Ausgaben-A_kam.'!M23,0)</f>
        <v>0</v>
      </c>
      <c r="M14">
        <f>ROUND('Ausgaben-A_kam.'!O23,0)</f>
        <v>0</v>
      </c>
      <c r="N14">
        <f>ROUND('Einnahmen-A_kam.'!D23,0)</f>
        <v>0</v>
      </c>
      <c r="O14">
        <f>ROUND('Einnahmen-A_kam.'!E23,0)</f>
        <v>0</v>
      </c>
      <c r="P14">
        <f>ROUND('Einnahmen-A_kam.'!F23,0)</f>
        <v>0</v>
      </c>
      <c r="Q14">
        <f>ROUND('Einnahmen-A_kam.'!G23,0)</f>
        <v>0</v>
      </c>
      <c r="R14">
        <f>ROUND('Einnahmen-A_kam.'!H23,0)</f>
        <v>0</v>
      </c>
      <c r="S14">
        <f>ROUND('Einnahmen-A_kam.'!I23,0)</f>
        <v>0</v>
      </c>
      <c r="V14" s="232" t="str">
        <f t="shared" si="0"/>
        <v>weg</v>
      </c>
    </row>
    <row r="15" spans="1:48">
      <c r="A15" t="s">
        <v>362</v>
      </c>
      <c r="B15" t="s">
        <v>42</v>
      </c>
      <c r="C15">
        <f>ROUND('Ausgaben-A_kam.'!D24,0)</f>
        <v>0</v>
      </c>
      <c r="D15">
        <f>ROUND('Ausgaben-A_kam.'!E24,0)</f>
        <v>0</v>
      </c>
      <c r="E15">
        <f>ROUND('Ausgaben-A_kam.'!F24,0)</f>
        <v>0</v>
      </c>
      <c r="F15">
        <f>ROUND('Ausgaben-A_kam.'!G24,0)</f>
        <v>0</v>
      </c>
      <c r="G15">
        <f>ROUND('Ausgaben-A_kam.'!H24,0)</f>
        <v>0</v>
      </c>
      <c r="H15">
        <f>ROUND('Ausgaben-A_kam.'!I24,0)</f>
        <v>0</v>
      </c>
      <c r="I15">
        <f>ROUND('Ausgaben-A_kam.'!J24,0)</f>
        <v>0</v>
      </c>
      <c r="J15">
        <f>ROUND('Ausgaben-A_kam.'!K24,0)</f>
        <v>0</v>
      </c>
      <c r="K15">
        <f>ROUND('Ausgaben-A_kam.'!L24,0)</f>
        <v>0</v>
      </c>
      <c r="L15">
        <f>ROUND('Ausgaben-A_kam.'!M24,0)</f>
        <v>0</v>
      </c>
      <c r="M15">
        <f>ROUND('Ausgaben-A_kam.'!O24,0)</f>
        <v>0</v>
      </c>
      <c r="N15">
        <f>ROUND('Einnahmen-A_kam.'!D24,0)</f>
        <v>0</v>
      </c>
      <c r="O15">
        <f>ROUND('Einnahmen-A_kam.'!E24,0)</f>
        <v>0</v>
      </c>
      <c r="P15">
        <f>ROUND('Einnahmen-A_kam.'!F24,0)</f>
        <v>0</v>
      </c>
      <c r="Q15">
        <f>ROUND('Einnahmen-A_kam.'!G24,0)</f>
        <v>0</v>
      </c>
      <c r="R15">
        <f>ROUND('Einnahmen-A_kam.'!H24,0)</f>
        <v>0</v>
      </c>
      <c r="S15">
        <f>ROUND('Einnahmen-A_kam.'!I24,0)</f>
        <v>0</v>
      </c>
      <c r="V15" s="232" t="str">
        <f t="shared" si="0"/>
        <v>weg</v>
      </c>
    </row>
    <row r="16" spans="1:48">
      <c r="A16" t="s">
        <v>362</v>
      </c>
      <c r="B16" t="s">
        <v>335</v>
      </c>
      <c r="C16">
        <f>ROUND('Ausgaben-A_kam.'!D25,0)</f>
        <v>0</v>
      </c>
      <c r="D16">
        <f>ROUND('Ausgaben-A_kam.'!E25,0)</f>
        <v>0</v>
      </c>
      <c r="E16">
        <f>ROUND('Ausgaben-A_kam.'!F25,0)</f>
        <v>0</v>
      </c>
      <c r="F16">
        <f>ROUND('Ausgaben-A_kam.'!G25,0)</f>
        <v>0</v>
      </c>
      <c r="G16">
        <f>ROUND('Ausgaben-A_kam.'!H25,0)</f>
        <v>0</v>
      </c>
      <c r="H16">
        <f>ROUND('Ausgaben-A_kam.'!I25,0)</f>
        <v>0</v>
      </c>
      <c r="I16">
        <f>ROUND('Ausgaben-A_kam.'!J25,0)</f>
        <v>0</v>
      </c>
      <c r="J16">
        <f>ROUND('Ausgaben-A_kam.'!K25,0)</f>
        <v>0</v>
      </c>
      <c r="K16">
        <f>ROUND('Ausgaben-A_kam.'!L25,0)</f>
        <v>0</v>
      </c>
      <c r="L16">
        <f>ROUND('Ausgaben-A_kam.'!M25,0)</f>
        <v>0</v>
      </c>
      <c r="M16">
        <f>ROUND('Ausgaben-A_kam.'!O25,0)</f>
        <v>0</v>
      </c>
      <c r="N16">
        <f>ROUND('Einnahmen-A_kam.'!D25,0)</f>
        <v>0</v>
      </c>
      <c r="O16">
        <f>ROUND('Einnahmen-A_kam.'!E25,0)</f>
        <v>0</v>
      </c>
      <c r="P16">
        <f>ROUND('Einnahmen-A_kam.'!F25,0)</f>
        <v>0</v>
      </c>
      <c r="Q16">
        <f>ROUND('Einnahmen-A_kam.'!G25,0)</f>
        <v>0</v>
      </c>
      <c r="R16">
        <f>ROUND('Einnahmen-A_kam.'!H25,0)</f>
        <v>0</v>
      </c>
      <c r="S16">
        <f>ROUND('Einnahmen-A_kam.'!I25,0)</f>
        <v>0</v>
      </c>
      <c r="V16" s="232" t="str">
        <f t="shared" si="0"/>
        <v>weg</v>
      </c>
    </row>
    <row r="17" spans="1:22">
      <c r="A17" t="s">
        <v>362</v>
      </c>
      <c r="B17" t="s">
        <v>361</v>
      </c>
      <c r="C17">
        <f>ROUND('Ausgaben-A_kam.'!D26,0)</f>
        <v>0</v>
      </c>
      <c r="D17">
        <f>ROUND('Ausgaben-A_kam.'!E26,0)</f>
        <v>0</v>
      </c>
      <c r="E17">
        <f>ROUND('Ausgaben-A_kam.'!F26,0)</f>
        <v>0</v>
      </c>
      <c r="F17">
        <f>ROUND('Ausgaben-A_kam.'!G26,0)</f>
        <v>0</v>
      </c>
      <c r="G17">
        <f>ROUND('Ausgaben-A_kam.'!H26,0)</f>
        <v>0</v>
      </c>
      <c r="H17">
        <f>ROUND('Ausgaben-A_kam.'!I26,0)</f>
        <v>0</v>
      </c>
      <c r="I17">
        <f>ROUND('Ausgaben-A_kam.'!J26,0)</f>
        <v>0</v>
      </c>
      <c r="J17">
        <f>ROUND('Ausgaben-A_kam.'!K26,0)</f>
        <v>0</v>
      </c>
      <c r="K17">
        <f>ROUND('Ausgaben-A_kam.'!L26,0)</f>
        <v>0</v>
      </c>
      <c r="L17">
        <f>ROUND('Ausgaben-A_kam.'!M26,0)</f>
        <v>0</v>
      </c>
      <c r="M17">
        <f>ROUND('Ausgaben-A_kam.'!O26,0)</f>
        <v>0</v>
      </c>
      <c r="N17">
        <f>ROUND('Einnahmen-A_kam.'!D26,0)</f>
        <v>0</v>
      </c>
      <c r="O17">
        <f>ROUND('Einnahmen-A_kam.'!E26,0)</f>
        <v>0</v>
      </c>
      <c r="P17">
        <f>ROUND('Einnahmen-A_kam.'!F26,0)</f>
        <v>0</v>
      </c>
      <c r="Q17">
        <f>ROUND('Einnahmen-A_kam.'!G26,0)</f>
        <v>0</v>
      </c>
      <c r="R17">
        <f>ROUND('Einnahmen-A_kam.'!H26,0)</f>
        <v>0</v>
      </c>
      <c r="S17">
        <f>ROUND('Einnahmen-A_kam.'!I26,0)</f>
        <v>0</v>
      </c>
      <c r="V17" s="232" t="str">
        <f t="shared" si="0"/>
        <v>weg</v>
      </c>
    </row>
    <row r="18" spans="1:22">
      <c r="A18" t="s">
        <v>362</v>
      </c>
      <c r="B18" t="s">
        <v>61</v>
      </c>
      <c r="C18">
        <f>ROUND('Ausgaben-A_kam.'!D28,0)</f>
        <v>0</v>
      </c>
      <c r="D18">
        <f>ROUND('Ausgaben-A_kam.'!E28,0)</f>
        <v>0</v>
      </c>
      <c r="E18">
        <f>ROUND('Ausgaben-A_kam.'!F28,0)</f>
        <v>0</v>
      </c>
      <c r="F18">
        <f>ROUND('Ausgaben-A_kam.'!G28,0)</f>
        <v>0</v>
      </c>
      <c r="G18">
        <f>ROUND('Ausgaben-A_kam.'!H28,0)</f>
        <v>0</v>
      </c>
      <c r="H18">
        <f>ROUND('Ausgaben-A_kam.'!I28,0)</f>
        <v>0</v>
      </c>
      <c r="I18">
        <f>ROUND('Ausgaben-A_kam.'!J28,0)</f>
        <v>0</v>
      </c>
      <c r="J18">
        <f>ROUND('Ausgaben-A_kam.'!K28,0)</f>
        <v>0</v>
      </c>
      <c r="K18">
        <f>ROUND('Ausgaben-A_kam.'!L28,0)</f>
        <v>0</v>
      </c>
      <c r="L18">
        <f>ROUND('Ausgaben-A_kam.'!M28,0)</f>
        <v>0</v>
      </c>
      <c r="M18">
        <f>ROUND('Ausgaben-A_kam.'!O28,0)</f>
        <v>0</v>
      </c>
      <c r="N18">
        <f>ROUND('Einnahmen-A_kam.'!D28,0)</f>
        <v>0</v>
      </c>
      <c r="O18">
        <f>ROUND('Einnahmen-A_kam.'!E28,0)</f>
        <v>0</v>
      </c>
      <c r="P18">
        <f>ROUND('Einnahmen-A_kam.'!F28,0)</f>
        <v>0</v>
      </c>
      <c r="Q18">
        <f>ROUND('Einnahmen-A_kam.'!G28,0)</f>
        <v>0</v>
      </c>
      <c r="R18">
        <f>ROUND('Einnahmen-A_kam.'!H28,0)</f>
        <v>0</v>
      </c>
      <c r="S18">
        <f>ROUND('Einnahmen-A_kam.'!I28,0)</f>
        <v>0</v>
      </c>
      <c r="V18" s="232" t="str">
        <f t="shared" si="0"/>
        <v>weg</v>
      </c>
    </row>
    <row r="19" spans="1:22">
      <c r="A19" t="s">
        <v>362</v>
      </c>
      <c r="B19" t="s">
        <v>63</v>
      </c>
      <c r="C19">
        <f>ROUND('Ausgaben-A_kam.'!D29,0)</f>
        <v>0</v>
      </c>
      <c r="D19">
        <f>ROUND('Ausgaben-A_kam.'!E29,0)</f>
        <v>0</v>
      </c>
      <c r="E19">
        <f>ROUND('Ausgaben-A_kam.'!F29,0)</f>
        <v>0</v>
      </c>
      <c r="F19">
        <f>ROUND('Ausgaben-A_kam.'!G29,0)</f>
        <v>0</v>
      </c>
      <c r="G19">
        <f>ROUND('Ausgaben-A_kam.'!H29,0)</f>
        <v>0</v>
      </c>
      <c r="H19">
        <f>ROUND('Ausgaben-A_kam.'!I29,0)</f>
        <v>0</v>
      </c>
      <c r="I19">
        <f>ROUND('Ausgaben-A_kam.'!J29,0)</f>
        <v>0</v>
      </c>
      <c r="J19">
        <f>ROUND('Ausgaben-A_kam.'!K29,0)</f>
        <v>0</v>
      </c>
      <c r="K19">
        <f>ROUND('Ausgaben-A_kam.'!L29,0)</f>
        <v>0</v>
      </c>
      <c r="L19">
        <f>ROUND('Ausgaben-A_kam.'!M29,0)</f>
        <v>0</v>
      </c>
      <c r="M19">
        <f>ROUND('Ausgaben-A_kam.'!O29,0)</f>
        <v>0</v>
      </c>
      <c r="N19">
        <f>ROUND('Einnahmen-A_kam.'!D29,0)</f>
        <v>0</v>
      </c>
      <c r="O19">
        <f>ROUND('Einnahmen-A_kam.'!E29,0)</f>
        <v>0</v>
      </c>
      <c r="P19">
        <f>ROUND('Einnahmen-A_kam.'!F29,0)</f>
        <v>0</v>
      </c>
      <c r="Q19">
        <f>ROUND('Einnahmen-A_kam.'!G29,0)</f>
        <v>0</v>
      </c>
      <c r="R19">
        <f>ROUND('Einnahmen-A_kam.'!H29,0)</f>
        <v>0</v>
      </c>
      <c r="S19">
        <f>ROUND('Einnahmen-A_kam.'!I29,0)</f>
        <v>0</v>
      </c>
      <c r="V19" s="232" t="str">
        <f t="shared" si="0"/>
        <v>weg</v>
      </c>
    </row>
    <row r="20" spans="1:22">
      <c r="A20" t="s">
        <v>362</v>
      </c>
      <c r="B20" t="s">
        <v>66</v>
      </c>
      <c r="C20">
        <f>ROUND('Ausgaben-A_kam.'!D30,0)</f>
        <v>0</v>
      </c>
      <c r="D20">
        <f>ROUND('Ausgaben-A_kam.'!E30,0)</f>
        <v>0</v>
      </c>
      <c r="E20">
        <f>ROUND('Ausgaben-A_kam.'!F30,0)</f>
        <v>0</v>
      </c>
      <c r="F20">
        <f>ROUND('Ausgaben-A_kam.'!G30,0)</f>
        <v>0</v>
      </c>
      <c r="G20">
        <f>ROUND('Ausgaben-A_kam.'!H30,0)</f>
        <v>0</v>
      </c>
      <c r="H20">
        <f>ROUND('Ausgaben-A_kam.'!I30,0)</f>
        <v>0</v>
      </c>
      <c r="I20">
        <f>ROUND('Ausgaben-A_kam.'!J30,0)</f>
        <v>0</v>
      </c>
      <c r="J20">
        <f>ROUND('Ausgaben-A_kam.'!K30,0)</f>
        <v>0</v>
      </c>
      <c r="K20">
        <f>ROUND('Ausgaben-A_kam.'!L30,0)</f>
        <v>0</v>
      </c>
      <c r="L20">
        <f>ROUND('Ausgaben-A_kam.'!M30,0)</f>
        <v>0</v>
      </c>
      <c r="M20">
        <f>ROUND('Ausgaben-A_kam.'!O30,0)</f>
        <v>0</v>
      </c>
      <c r="N20">
        <f>ROUND('Einnahmen-A_kam.'!D30,0)</f>
        <v>0</v>
      </c>
      <c r="O20">
        <f>ROUND('Einnahmen-A_kam.'!E30,0)</f>
        <v>0</v>
      </c>
      <c r="P20">
        <f>ROUND('Einnahmen-A_kam.'!F30,0)</f>
        <v>0</v>
      </c>
      <c r="Q20">
        <f>ROUND('Einnahmen-A_kam.'!G30,0)</f>
        <v>0</v>
      </c>
      <c r="R20">
        <f>ROUND('Einnahmen-A_kam.'!H30,0)</f>
        <v>0</v>
      </c>
      <c r="S20">
        <f>ROUND('Einnahmen-A_kam.'!I30,0)</f>
        <v>0</v>
      </c>
      <c r="V20" s="232" t="str">
        <f t="shared" si="0"/>
        <v>weg</v>
      </c>
    </row>
    <row r="21" spans="1:22">
      <c r="A21" t="s">
        <v>362</v>
      </c>
      <c r="B21" t="s">
        <v>68</v>
      </c>
      <c r="C21">
        <f>ROUND('Ausgaben-A_kam.'!D31,0)</f>
        <v>0</v>
      </c>
      <c r="D21">
        <f>ROUND('Ausgaben-A_kam.'!E31,0)</f>
        <v>0</v>
      </c>
      <c r="E21">
        <f>ROUND('Ausgaben-A_kam.'!F31,0)</f>
        <v>0</v>
      </c>
      <c r="F21">
        <f>ROUND('Ausgaben-A_kam.'!G31,0)</f>
        <v>0</v>
      </c>
      <c r="G21">
        <f>ROUND('Ausgaben-A_kam.'!H31,0)</f>
        <v>0</v>
      </c>
      <c r="H21">
        <f>ROUND('Ausgaben-A_kam.'!I31,0)</f>
        <v>0</v>
      </c>
      <c r="I21">
        <f>ROUND('Ausgaben-A_kam.'!J31,0)</f>
        <v>0</v>
      </c>
      <c r="J21">
        <f>ROUND('Ausgaben-A_kam.'!K31,0)</f>
        <v>0</v>
      </c>
      <c r="K21">
        <f>ROUND('Ausgaben-A_kam.'!L31,0)</f>
        <v>0</v>
      </c>
      <c r="L21">
        <f>ROUND('Ausgaben-A_kam.'!M31,0)</f>
        <v>0</v>
      </c>
      <c r="M21">
        <f>ROUND('Ausgaben-A_kam.'!O31,0)</f>
        <v>0</v>
      </c>
      <c r="N21">
        <f>ROUND('Einnahmen-A_kam.'!D31,0)</f>
        <v>0</v>
      </c>
      <c r="O21">
        <f>ROUND('Einnahmen-A_kam.'!E31,0)</f>
        <v>0</v>
      </c>
      <c r="P21">
        <f>ROUND('Einnahmen-A_kam.'!F31,0)</f>
        <v>0</v>
      </c>
      <c r="Q21">
        <f>ROUND('Einnahmen-A_kam.'!G31,0)</f>
        <v>0</v>
      </c>
      <c r="R21">
        <f>ROUND('Einnahmen-A_kam.'!H31,0)</f>
        <v>0</v>
      </c>
      <c r="S21">
        <f>ROUND('Einnahmen-A_kam.'!I31,0)</f>
        <v>0</v>
      </c>
      <c r="V21" s="232" t="str">
        <f t="shared" si="0"/>
        <v>weg</v>
      </c>
    </row>
    <row r="22" spans="1:22">
      <c r="A22" t="s">
        <v>362</v>
      </c>
      <c r="B22" t="s">
        <v>70</v>
      </c>
      <c r="C22">
        <f>ROUND('Ausgaben-A_kam.'!D32,0)</f>
        <v>0</v>
      </c>
      <c r="D22">
        <f>ROUND('Ausgaben-A_kam.'!E32,0)</f>
        <v>0</v>
      </c>
      <c r="E22">
        <f>ROUND('Ausgaben-A_kam.'!F32,0)</f>
        <v>0</v>
      </c>
      <c r="F22">
        <f>ROUND('Ausgaben-A_kam.'!G32,0)</f>
        <v>0</v>
      </c>
      <c r="G22">
        <f>ROUND('Ausgaben-A_kam.'!H32,0)</f>
        <v>0</v>
      </c>
      <c r="H22">
        <f>ROUND('Ausgaben-A_kam.'!I32,0)</f>
        <v>0</v>
      </c>
      <c r="I22">
        <f>ROUND('Ausgaben-A_kam.'!J32,0)</f>
        <v>0</v>
      </c>
      <c r="J22">
        <f>ROUND('Ausgaben-A_kam.'!K32,0)</f>
        <v>0</v>
      </c>
      <c r="K22">
        <f>ROUND('Ausgaben-A_kam.'!L32,0)</f>
        <v>0</v>
      </c>
      <c r="L22">
        <f>ROUND('Ausgaben-A_kam.'!M32,0)</f>
        <v>0</v>
      </c>
      <c r="M22">
        <f>ROUND('Ausgaben-A_kam.'!O32,0)</f>
        <v>0</v>
      </c>
      <c r="N22">
        <f>ROUND('Einnahmen-A_kam.'!D32,0)</f>
        <v>0</v>
      </c>
      <c r="O22">
        <f>ROUND('Einnahmen-A_kam.'!E32,0)</f>
        <v>0</v>
      </c>
      <c r="P22">
        <f>ROUND('Einnahmen-A_kam.'!F32,0)</f>
        <v>0</v>
      </c>
      <c r="Q22">
        <f>ROUND('Einnahmen-A_kam.'!G32,0)</f>
        <v>0</v>
      </c>
      <c r="R22">
        <f>ROUND('Einnahmen-A_kam.'!H32,0)</f>
        <v>0</v>
      </c>
      <c r="S22">
        <f>ROUND('Einnahmen-A_kam.'!I32,0)</f>
        <v>0</v>
      </c>
      <c r="V22" s="232" t="str">
        <f t="shared" si="0"/>
        <v>weg</v>
      </c>
    </row>
    <row r="23" spans="1:22">
      <c r="A23" t="s">
        <v>362</v>
      </c>
      <c r="B23" t="s">
        <v>72</v>
      </c>
      <c r="C23">
        <f>ROUND('Ausgaben-A_kam.'!D33,0)</f>
        <v>0</v>
      </c>
      <c r="D23">
        <f>ROUND('Ausgaben-A_kam.'!E33,0)</f>
        <v>0</v>
      </c>
      <c r="E23">
        <f>ROUND('Ausgaben-A_kam.'!F33,0)</f>
        <v>0</v>
      </c>
      <c r="F23">
        <f>ROUND('Ausgaben-A_kam.'!G33,0)</f>
        <v>0</v>
      </c>
      <c r="G23">
        <f>ROUND('Ausgaben-A_kam.'!H33,0)</f>
        <v>0</v>
      </c>
      <c r="H23">
        <f>ROUND('Ausgaben-A_kam.'!I33,0)</f>
        <v>0</v>
      </c>
      <c r="I23">
        <f>ROUND('Ausgaben-A_kam.'!J33,0)</f>
        <v>0</v>
      </c>
      <c r="J23">
        <f>ROUND('Ausgaben-A_kam.'!K33,0)</f>
        <v>0</v>
      </c>
      <c r="K23">
        <f>ROUND('Ausgaben-A_kam.'!L33,0)</f>
        <v>0</v>
      </c>
      <c r="L23">
        <f>ROUND('Ausgaben-A_kam.'!M33,0)</f>
        <v>0</v>
      </c>
      <c r="M23">
        <f>ROUND('Ausgaben-A_kam.'!O33,0)</f>
        <v>0</v>
      </c>
      <c r="N23">
        <f>ROUND('Einnahmen-A_kam.'!D33,0)</f>
        <v>0</v>
      </c>
      <c r="O23">
        <f>ROUND('Einnahmen-A_kam.'!E33,0)</f>
        <v>0</v>
      </c>
      <c r="P23">
        <f>ROUND('Einnahmen-A_kam.'!F33,0)</f>
        <v>0</v>
      </c>
      <c r="Q23">
        <f>ROUND('Einnahmen-A_kam.'!G33,0)</f>
        <v>0</v>
      </c>
      <c r="R23">
        <f>ROUND('Einnahmen-A_kam.'!H33,0)</f>
        <v>0</v>
      </c>
      <c r="S23">
        <f>ROUND('Einnahmen-A_kam.'!I33,0)</f>
        <v>0</v>
      </c>
      <c r="V23" s="232" t="str">
        <f t="shared" si="0"/>
        <v>weg</v>
      </c>
    </row>
    <row r="24" spans="1:22">
      <c r="A24" t="s">
        <v>362</v>
      </c>
      <c r="B24" t="s">
        <v>74</v>
      </c>
      <c r="C24">
        <f>ROUND('Ausgaben-A_kam.'!D34,0)</f>
        <v>0</v>
      </c>
      <c r="D24">
        <f>ROUND('Ausgaben-A_kam.'!E34,0)</f>
        <v>0</v>
      </c>
      <c r="E24">
        <f>ROUND('Ausgaben-A_kam.'!F34,0)</f>
        <v>0</v>
      </c>
      <c r="F24">
        <f>ROUND('Ausgaben-A_kam.'!G34,0)</f>
        <v>0</v>
      </c>
      <c r="G24">
        <f>ROUND('Ausgaben-A_kam.'!H34,0)</f>
        <v>0</v>
      </c>
      <c r="H24">
        <f>ROUND('Ausgaben-A_kam.'!I34,0)</f>
        <v>0</v>
      </c>
      <c r="I24">
        <f>ROUND('Ausgaben-A_kam.'!J34,0)</f>
        <v>0</v>
      </c>
      <c r="J24">
        <f>ROUND('Ausgaben-A_kam.'!K34,0)</f>
        <v>0</v>
      </c>
      <c r="K24">
        <f>ROUND('Ausgaben-A_kam.'!L34,0)</f>
        <v>0</v>
      </c>
      <c r="L24">
        <f>ROUND('Ausgaben-A_kam.'!M34,0)</f>
        <v>0</v>
      </c>
      <c r="M24">
        <f>ROUND('Ausgaben-A_kam.'!O34,0)</f>
        <v>0</v>
      </c>
      <c r="N24">
        <f>ROUND('Einnahmen-A_kam.'!D34,0)</f>
        <v>0</v>
      </c>
      <c r="O24">
        <f>ROUND('Einnahmen-A_kam.'!E34,0)</f>
        <v>0</v>
      </c>
      <c r="P24">
        <f>ROUND('Einnahmen-A_kam.'!F34,0)</f>
        <v>0</v>
      </c>
      <c r="Q24">
        <f>ROUND('Einnahmen-A_kam.'!G34,0)</f>
        <v>0</v>
      </c>
      <c r="R24">
        <f>ROUND('Einnahmen-A_kam.'!H34,0)</f>
        <v>0</v>
      </c>
      <c r="S24">
        <f>ROUND('Einnahmen-A_kam.'!I34,0)</f>
        <v>0</v>
      </c>
      <c r="V24" s="232" t="str">
        <f t="shared" si="0"/>
        <v>weg</v>
      </c>
    </row>
    <row r="25" spans="1:22">
      <c r="A25" t="s">
        <v>362</v>
      </c>
      <c r="B25" t="s">
        <v>76</v>
      </c>
      <c r="C25">
        <f>ROUND('Ausgaben-A_kam.'!D35,0)</f>
        <v>0</v>
      </c>
      <c r="D25">
        <f>ROUND('Ausgaben-A_kam.'!E35,0)</f>
        <v>0</v>
      </c>
      <c r="E25">
        <f>ROUND('Ausgaben-A_kam.'!F35,0)</f>
        <v>0</v>
      </c>
      <c r="F25">
        <f>ROUND('Ausgaben-A_kam.'!G35,0)</f>
        <v>0</v>
      </c>
      <c r="G25">
        <f>ROUND('Ausgaben-A_kam.'!H35,0)</f>
        <v>0</v>
      </c>
      <c r="H25">
        <f>ROUND('Ausgaben-A_kam.'!I35,0)</f>
        <v>0</v>
      </c>
      <c r="I25">
        <f>ROUND('Ausgaben-A_kam.'!J35,0)</f>
        <v>0</v>
      </c>
      <c r="J25">
        <f>ROUND('Ausgaben-A_kam.'!K35,0)</f>
        <v>0</v>
      </c>
      <c r="K25">
        <f>ROUND('Ausgaben-A_kam.'!L35,0)</f>
        <v>0</v>
      </c>
      <c r="L25">
        <f>ROUND('Ausgaben-A_kam.'!M35,0)</f>
        <v>0</v>
      </c>
      <c r="M25">
        <f>ROUND('Ausgaben-A_kam.'!O35,0)</f>
        <v>0</v>
      </c>
      <c r="N25">
        <f>ROUND('Einnahmen-A_kam.'!D35,0)</f>
        <v>0</v>
      </c>
      <c r="O25">
        <f>ROUND('Einnahmen-A_kam.'!E35,0)</f>
        <v>0</v>
      </c>
      <c r="P25">
        <f>ROUND('Einnahmen-A_kam.'!F35,0)</f>
        <v>0</v>
      </c>
      <c r="Q25">
        <f>ROUND('Einnahmen-A_kam.'!G35,0)</f>
        <v>0</v>
      </c>
      <c r="R25">
        <f>ROUND('Einnahmen-A_kam.'!H35,0)</f>
        <v>0</v>
      </c>
      <c r="S25">
        <f>ROUND('Einnahmen-A_kam.'!I35,0)</f>
        <v>0</v>
      </c>
      <c r="V25" s="232" t="str">
        <f t="shared" si="0"/>
        <v>weg</v>
      </c>
    </row>
    <row r="26" spans="1:22">
      <c r="A26" t="s">
        <v>362</v>
      </c>
      <c r="B26" t="s">
        <v>79</v>
      </c>
      <c r="C26">
        <f>ROUND('Ausgaben-A_kam.'!D37,0)</f>
        <v>0</v>
      </c>
      <c r="D26">
        <f>ROUND('Ausgaben-A_kam.'!E37,0)</f>
        <v>0</v>
      </c>
      <c r="E26">
        <f>ROUND('Ausgaben-A_kam.'!F37,0)</f>
        <v>0</v>
      </c>
      <c r="F26">
        <f>ROUND('Ausgaben-A_kam.'!G37,0)</f>
        <v>0</v>
      </c>
      <c r="G26">
        <f>ROUND('Ausgaben-A_kam.'!H37,0)</f>
        <v>0</v>
      </c>
      <c r="H26">
        <f>ROUND('Ausgaben-A_kam.'!I37,0)</f>
        <v>0</v>
      </c>
      <c r="I26">
        <f>ROUND('Ausgaben-A_kam.'!J37,0)</f>
        <v>0</v>
      </c>
      <c r="J26">
        <f>ROUND('Ausgaben-A_kam.'!K37,0)</f>
        <v>0</v>
      </c>
      <c r="K26">
        <f>ROUND('Ausgaben-A_kam.'!L37,0)</f>
        <v>0</v>
      </c>
      <c r="L26">
        <f>ROUND('Ausgaben-A_kam.'!M37,0)</f>
        <v>0</v>
      </c>
      <c r="M26">
        <f>ROUND('Ausgaben-A_kam.'!O37,0)</f>
        <v>0</v>
      </c>
      <c r="N26">
        <f>ROUND('Einnahmen-A_kam.'!D37,0)</f>
        <v>0</v>
      </c>
      <c r="O26">
        <f>ROUND('Einnahmen-A_kam.'!E37,0)</f>
        <v>0</v>
      </c>
      <c r="P26">
        <f>ROUND('Einnahmen-A_kam.'!F37,0)</f>
        <v>0</v>
      </c>
      <c r="Q26">
        <f>ROUND('Einnahmen-A_kam.'!G37,0)</f>
        <v>0</v>
      </c>
      <c r="R26">
        <f>ROUND('Einnahmen-A_kam.'!H37,0)</f>
        <v>0</v>
      </c>
      <c r="S26">
        <f>ROUND('Einnahmen-A_kam.'!I37,0)</f>
        <v>0</v>
      </c>
      <c r="V26" s="232" t="str">
        <f t="shared" si="0"/>
        <v>weg</v>
      </c>
    </row>
    <row r="27" spans="1:22">
      <c r="A27" t="s">
        <v>362</v>
      </c>
      <c r="B27" t="s">
        <v>80</v>
      </c>
      <c r="C27">
        <f>ROUND('Ausgaben-A_kam.'!D38,0)</f>
        <v>0</v>
      </c>
      <c r="D27">
        <f>ROUND('Ausgaben-A_kam.'!E38,0)</f>
        <v>0</v>
      </c>
      <c r="E27">
        <f>ROUND('Ausgaben-A_kam.'!F38,0)</f>
        <v>0</v>
      </c>
      <c r="F27">
        <f>ROUND('Ausgaben-A_kam.'!G38,0)</f>
        <v>0</v>
      </c>
      <c r="G27">
        <f>ROUND('Ausgaben-A_kam.'!H38,0)</f>
        <v>0</v>
      </c>
      <c r="H27">
        <f>ROUND('Ausgaben-A_kam.'!I38,0)</f>
        <v>0</v>
      </c>
      <c r="I27">
        <f>ROUND('Ausgaben-A_kam.'!J38,0)</f>
        <v>0</v>
      </c>
      <c r="J27">
        <f>ROUND('Ausgaben-A_kam.'!K38,0)</f>
        <v>0</v>
      </c>
      <c r="K27">
        <f>ROUND('Ausgaben-A_kam.'!L38,0)</f>
        <v>0</v>
      </c>
      <c r="L27">
        <f>ROUND('Ausgaben-A_kam.'!M38,0)</f>
        <v>0</v>
      </c>
      <c r="M27">
        <f>ROUND('Ausgaben-A_kam.'!O38,0)</f>
        <v>0</v>
      </c>
      <c r="N27">
        <f>ROUND('Einnahmen-A_kam.'!D38,0)</f>
        <v>0</v>
      </c>
      <c r="O27">
        <f>ROUND('Einnahmen-A_kam.'!E38,0)</f>
        <v>0</v>
      </c>
      <c r="P27">
        <f>ROUND('Einnahmen-A_kam.'!F38,0)</f>
        <v>0</v>
      </c>
      <c r="Q27">
        <f>ROUND('Einnahmen-A_kam.'!G38,0)</f>
        <v>0</v>
      </c>
      <c r="R27">
        <f>ROUND('Einnahmen-A_kam.'!H38,0)</f>
        <v>0</v>
      </c>
      <c r="S27">
        <f>ROUND('Einnahmen-A_kam.'!I38,0)</f>
        <v>0</v>
      </c>
      <c r="V27" s="232" t="str">
        <f t="shared" si="0"/>
        <v>weg</v>
      </c>
    </row>
    <row r="28" spans="1:22">
      <c r="A28" t="s">
        <v>362</v>
      </c>
      <c r="B28" t="s">
        <v>82</v>
      </c>
      <c r="C28">
        <f>ROUND('Ausgaben-A_kam.'!D39,0)</f>
        <v>0</v>
      </c>
      <c r="D28">
        <f>ROUND('Ausgaben-A_kam.'!E39,0)</f>
        <v>0</v>
      </c>
      <c r="E28">
        <f>ROUND('Ausgaben-A_kam.'!F39,0)</f>
        <v>0</v>
      </c>
      <c r="F28">
        <f>ROUND('Ausgaben-A_kam.'!G39,0)</f>
        <v>0</v>
      </c>
      <c r="G28">
        <f>ROUND('Ausgaben-A_kam.'!H39,0)</f>
        <v>0</v>
      </c>
      <c r="H28">
        <f>ROUND('Ausgaben-A_kam.'!I39,0)</f>
        <v>0</v>
      </c>
      <c r="I28">
        <f>ROUND('Ausgaben-A_kam.'!J39,0)</f>
        <v>0</v>
      </c>
      <c r="J28">
        <f>ROUND('Ausgaben-A_kam.'!K39,0)</f>
        <v>0</v>
      </c>
      <c r="K28">
        <f>ROUND('Ausgaben-A_kam.'!L39,0)</f>
        <v>0</v>
      </c>
      <c r="L28">
        <f>ROUND('Ausgaben-A_kam.'!M39,0)</f>
        <v>0</v>
      </c>
      <c r="M28">
        <f>ROUND('Ausgaben-A_kam.'!O39,0)</f>
        <v>0</v>
      </c>
      <c r="N28">
        <f>ROUND('Einnahmen-A_kam.'!D39,0)</f>
        <v>0</v>
      </c>
      <c r="O28">
        <f>ROUND('Einnahmen-A_kam.'!E39,0)</f>
        <v>0</v>
      </c>
      <c r="P28">
        <f>ROUND('Einnahmen-A_kam.'!F39,0)</f>
        <v>0</v>
      </c>
      <c r="Q28">
        <f>ROUND('Einnahmen-A_kam.'!G39,0)</f>
        <v>0</v>
      </c>
      <c r="R28">
        <f>ROUND('Einnahmen-A_kam.'!H39,0)</f>
        <v>0</v>
      </c>
      <c r="S28">
        <f>ROUND('Einnahmen-A_kam.'!I39,0)</f>
        <v>0</v>
      </c>
      <c r="V28" s="232" t="str">
        <f t="shared" si="0"/>
        <v>weg</v>
      </c>
    </row>
    <row r="29" spans="1:22">
      <c r="A29" t="s">
        <v>362</v>
      </c>
      <c r="B29" t="s">
        <v>84</v>
      </c>
      <c r="C29">
        <f>ROUND('Ausgaben-A_kam.'!D40,0)</f>
        <v>0</v>
      </c>
      <c r="D29">
        <f>ROUND('Ausgaben-A_kam.'!E40,0)</f>
        <v>0</v>
      </c>
      <c r="E29">
        <f>ROUND('Ausgaben-A_kam.'!F40,0)</f>
        <v>0</v>
      </c>
      <c r="F29">
        <f>ROUND('Ausgaben-A_kam.'!G40,0)</f>
        <v>0</v>
      </c>
      <c r="G29">
        <f>ROUND('Ausgaben-A_kam.'!H40,0)</f>
        <v>0</v>
      </c>
      <c r="H29">
        <f>ROUND('Ausgaben-A_kam.'!I40,0)</f>
        <v>0</v>
      </c>
      <c r="I29">
        <f>ROUND('Ausgaben-A_kam.'!J40,0)</f>
        <v>0</v>
      </c>
      <c r="J29">
        <f>ROUND('Ausgaben-A_kam.'!K40,0)</f>
        <v>0</v>
      </c>
      <c r="K29">
        <f>ROUND('Ausgaben-A_kam.'!L40,0)</f>
        <v>0</v>
      </c>
      <c r="L29">
        <f>ROUND('Ausgaben-A_kam.'!M40,0)</f>
        <v>0</v>
      </c>
      <c r="M29">
        <f>ROUND('Ausgaben-A_kam.'!O40,0)</f>
        <v>0</v>
      </c>
      <c r="N29">
        <f>ROUND('Einnahmen-A_kam.'!D40,0)</f>
        <v>0</v>
      </c>
      <c r="O29">
        <f>ROUND('Einnahmen-A_kam.'!E40,0)</f>
        <v>0</v>
      </c>
      <c r="P29">
        <f>ROUND('Einnahmen-A_kam.'!F40,0)</f>
        <v>0</v>
      </c>
      <c r="Q29">
        <f>ROUND('Einnahmen-A_kam.'!G40,0)</f>
        <v>0</v>
      </c>
      <c r="R29">
        <f>ROUND('Einnahmen-A_kam.'!H40,0)</f>
        <v>0</v>
      </c>
      <c r="S29">
        <f>ROUND('Einnahmen-A_kam.'!I40,0)</f>
        <v>0</v>
      </c>
      <c r="V29" s="232" t="str">
        <f t="shared" si="0"/>
        <v>weg</v>
      </c>
    </row>
    <row r="30" spans="1:22">
      <c r="A30" t="s">
        <v>362</v>
      </c>
      <c r="B30" t="s">
        <v>86</v>
      </c>
      <c r="C30">
        <f>ROUND('Ausgaben-A_kam.'!D41,0)</f>
        <v>0</v>
      </c>
      <c r="D30">
        <f>ROUND('Ausgaben-A_kam.'!E41,0)</f>
        <v>0</v>
      </c>
      <c r="E30">
        <f>ROUND('Ausgaben-A_kam.'!F41,0)</f>
        <v>0</v>
      </c>
      <c r="F30">
        <f>ROUND('Ausgaben-A_kam.'!G41,0)</f>
        <v>0</v>
      </c>
      <c r="G30">
        <f>ROUND('Ausgaben-A_kam.'!H41,0)</f>
        <v>0</v>
      </c>
      <c r="H30">
        <f>ROUND('Ausgaben-A_kam.'!I41,0)</f>
        <v>0</v>
      </c>
      <c r="I30">
        <f>ROUND('Ausgaben-A_kam.'!J41,0)</f>
        <v>0</v>
      </c>
      <c r="J30">
        <f>ROUND('Ausgaben-A_kam.'!K41,0)</f>
        <v>0</v>
      </c>
      <c r="K30">
        <f>ROUND('Ausgaben-A_kam.'!L41,0)</f>
        <v>0</v>
      </c>
      <c r="L30">
        <f>ROUND('Ausgaben-A_kam.'!M41,0)</f>
        <v>0</v>
      </c>
      <c r="M30">
        <f>ROUND('Ausgaben-A_kam.'!O41,0)</f>
        <v>0</v>
      </c>
      <c r="N30">
        <f>ROUND('Einnahmen-A_kam.'!D41,0)</f>
        <v>0</v>
      </c>
      <c r="O30">
        <f>ROUND('Einnahmen-A_kam.'!E41,0)</f>
        <v>0</v>
      </c>
      <c r="P30">
        <f>ROUND('Einnahmen-A_kam.'!F41,0)</f>
        <v>0</v>
      </c>
      <c r="Q30">
        <f>ROUND('Einnahmen-A_kam.'!G41,0)</f>
        <v>0</v>
      </c>
      <c r="R30">
        <f>ROUND('Einnahmen-A_kam.'!H41,0)</f>
        <v>0</v>
      </c>
      <c r="S30">
        <f>ROUND('Einnahmen-A_kam.'!I41,0)</f>
        <v>0</v>
      </c>
      <c r="V30" s="232" t="str">
        <f t="shared" si="0"/>
        <v>weg</v>
      </c>
    </row>
    <row r="31" spans="1:22">
      <c r="A31" t="s">
        <v>362</v>
      </c>
      <c r="B31" t="s">
        <v>88</v>
      </c>
      <c r="C31">
        <f>ROUND('Ausgaben-A_kam.'!D42,0)</f>
        <v>0</v>
      </c>
      <c r="D31">
        <f>ROUND('Ausgaben-A_kam.'!E42,0)</f>
        <v>0</v>
      </c>
      <c r="E31">
        <f>ROUND('Ausgaben-A_kam.'!F42,0)</f>
        <v>0</v>
      </c>
      <c r="F31">
        <f>ROUND('Ausgaben-A_kam.'!G42,0)</f>
        <v>0</v>
      </c>
      <c r="G31">
        <f>ROUND('Ausgaben-A_kam.'!H42,0)</f>
        <v>0</v>
      </c>
      <c r="H31">
        <f>ROUND('Ausgaben-A_kam.'!I42,0)</f>
        <v>0</v>
      </c>
      <c r="I31">
        <f>ROUND('Ausgaben-A_kam.'!J42,0)</f>
        <v>0</v>
      </c>
      <c r="J31">
        <f>ROUND('Ausgaben-A_kam.'!K42,0)</f>
        <v>0</v>
      </c>
      <c r="K31">
        <f>ROUND('Ausgaben-A_kam.'!L42,0)</f>
        <v>0</v>
      </c>
      <c r="L31">
        <f>ROUND('Ausgaben-A_kam.'!M42,0)</f>
        <v>0</v>
      </c>
      <c r="M31">
        <f>ROUND('Ausgaben-A_kam.'!O42,0)</f>
        <v>0</v>
      </c>
      <c r="N31">
        <f>ROUND('Einnahmen-A_kam.'!D42,0)</f>
        <v>0</v>
      </c>
      <c r="O31">
        <f>ROUND('Einnahmen-A_kam.'!E42,0)</f>
        <v>0</v>
      </c>
      <c r="P31">
        <f>ROUND('Einnahmen-A_kam.'!F42,0)</f>
        <v>0</v>
      </c>
      <c r="Q31">
        <f>ROUND('Einnahmen-A_kam.'!G42,0)</f>
        <v>0</v>
      </c>
      <c r="R31">
        <f>ROUND('Einnahmen-A_kam.'!H42,0)</f>
        <v>0</v>
      </c>
      <c r="S31">
        <f>ROUND('Einnahmen-A_kam.'!I42,0)</f>
        <v>0</v>
      </c>
      <c r="V31" s="232" t="str">
        <f t="shared" si="0"/>
        <v>weg</v>
      </c>
    </row>
    <row r="32" spans="1:22">
      <c r="A32" t="s">
        <v>362</v>
      </c>
      <c r="B32" t="s">
        <v>90</v>
      </c>
      <c r="C32">
        <f>ROUND('Ausgaben-A_kam.'!D44,0)</f>
        <v>0</v>
      </c>
      <c r="D32">
        <f>ROUND('Ausgaben-A_kam.'!E44,0)</f>
        <v>0</v>
      </c>
      <c r="E32">
        <f>ROUND('Ausgaben-A_kam.'!F44,0)</f>
        <v>0</v>
      </c>
      <c r="F32">
        <f>ROUND('Ausgaben-A_kam.'!G44,0)</f>
        <v>0</v>
      </c>
      <c r="G32">
        <f>ROUND('Ausgaben-A_kam.'!H44,0)</f>
        <v>0</v>
      </c>
      <c r="H32">
        <f>ROUND('Ausgaben-A_kam.'!I44,0)</f>
        <v>0</v>
      </c>
      <c r="I32">
        <f>ROUND('Ausgaben-A_kam.'!J44,0)</f>
        <v>0</v>
      </c>
      <c r="J32">
        <f>ROUND('Ausgaben-A_kam.'!K44,0)</f>
        <v>0</v>
      </c>
      <c r="K32">
        <f>ROUND('Ausgaben-A_kam.'!L44,0)</f>
        <v>0</v>
      </c>
      <c r="L32">
        <f>ROUND('Ausgaben-A_kam.'!M44,0)</f>
        <v>0</v>
      </c>
      <c r="M32">
        <f>ROUND('Ausgaben-A_kam.'!O44,0)</f>
        <v>0</v>
      </c>
      <c r="N32">
        <f>ROUND('Einnahmen-A_kam.'!D44,0)</f>
        <v>0</v>
      </c>
      <c r="O32">
        <f>ROUND('Einnahmen-A_kam.'!E44,0)</f>
        <v>0</v>
      </c>
      <c r="P32">
        <f>ROUND('Einnahmen-A_kam.'!F44,0)</f>
        <v>0</v>
      </c>
      <c r="Q32">
        <f>ROUND('Einnahmen-A_kam.'!G44,0)</f>
        <v>0</v>
      </c>
      <c r="R32">
        <f>ROUND('Einnahmen-A_kam.'!H44,0)</f>
        <v>0</v>
      </c>
      <c r="S32">
        <f>ROUND('Einnahmen-A_kam.'!I44,0)</f>
        <v>0</v>
      </c>
      <c r="V32" s="232" t="str">
        <f t="shared" si="0"/>
        <v>weg</v>
      </c>
    </row>
    <row r="33" spans="1:22">
      <c r="A33" t="s">
        <v>362</v>
      </c>
      <c r="B33" t="s">
        <v>92</v>
      </c>
      <c r="C33">
        <f>ROUND('Ausgaben-A_kam.'!D45,0)</f>
        <v>0</v>
      </c>
      <c r="D33">
        <f>ROUND('Ausgaben-A_kam.'!E45,0)</f>
        <v>0</v>
      </c>
      <c r="E33">
        <f>ROUND('Ausgaben-A_kam.'!F45,0)</f>
        <v>0</v>
      </c>
      <c r="F33">
        <f>ROUND('Ausgaben-A_kam.'!G45,0)</f>
        <v>0</v>
      </c>
      <c r="G33">
        <f>ROUND('Ausgaben-A_kam.'!H45,0)</f>
        <v>0</v>
      </c>
      <c r="H33">
        <f>ROUND('Ausgaben-A_kam.'!I45,0)</f>
        <v>0</v>
      </c>
      <c r="I33">
        <f>ROUND('Ausgaben-A_kam.'!J45,0)</f>
        <v>0</v>
      </c>
      <c r="J33">
        <f>ROUND('Ausgaben-A_kam.'!K45,0)</f>
        <v>0</v>
      </c>
      <c r="K33">
        <f>ROUND('Ausgaben-A_kam.'!L45,0)</f>
        <v>0</v>
      </c>
      <c r="L33">
        <f>ROUND('Ausgaben-A_kam.'!M45,0)</f>
        <v>0</v>
      </c>
      <c r="M33">
        <f>ROUND('Ausgaben-A_kam.'!O45,0)</f>
        <v>0</v>
      </c>
      <c r="N33">
        <f>ROUND('Einnahmen-A_kam.'!D45,0)</f>
        <v>0</v>
      </c>
      <c r="O33">
        <f>ROUND('Einnahmen-A_kam.'!E45,0)</f>
        <v>0</v>
      </c>
      <c r="P33">
        <f>ROUND('Einnahmen-A_kam.'!F45,0)</f>
        <v>0</v>
      </c>
      <c r="Q33">
        <f>ROUND('Einnahmen-A_kam.'!G45,0)</f>
        <v>0</v>
      </c>
      <c r="R33">
        <f>ROUND('Einnahmen-A_kam.'!H45,0)</f>
        <v>0</v>
      </c>
      <c r="S33">
        <f>ROUND('Einnahmen-A_kam.'!I45,0)</f>
        <v>0</v>
      </c>
      <c r="V33" s="232" t="str">
        <f t="shared" si="0"/>
        <v>weg</v>
      </c>
    </row>
    <row r="34" spans="1:22">
      <c r="A34" t="s">
        <v>362</v>
      </c>
      <c r="B34" t="s">
        <v>94</v>
      </c>
      <c r="C34">
        <f>ROUND('Ausgaben-A_kam.'!D46,0)</f>
        <v>0</v>
      </c>
      <c r="D34">
        <f>ROUND('Ausgaben-A_kam.'!E46,0)</f>
        <v>0</v>
      </c>
      <c r="E34">
        <f>ROUND('Ausgaben-A_kam.'!F46,0)</f>
        <v>0</v>
      </c>
      <c r="F34">
        <f>ROUND('Ausgaben-A_kam.'!G46,0)</f>
        <v>0</v>
      </c>
      <c r="G34">
        <f>ROUND('Ausgaben-A_kam.'!H46,0)</f>
        <v>0</v>
      </c>
      <c r="H34">
        <f>ROUND('Ausgaben-A_kam.'!I46,0)</f>
        <v>0</v>
      </c>
      <c r="I34">
        <f>ROUND('Ausgaben-A_kam.'!J46,0)</f>
        <v>0</v>
      </c>
      <c r="J34">
        <f>ROUND('Ausgaben-A_kam.'!K46,0)</f>
        <v>0</v>
      </c>
      <c r="K34">
        <f>ROUND('Ausgaben-A_kam.'!L46,0)</f>
        <v>0</v>
      </c>
      <c r="L34">
        <f>ROUND('Ausgaben-A_kam.'!M46,0)</f>
        <v>0</v>
      </c>
      <c r="M34">
        <f>ROUND('Ausgaben-A_kam.'!O46,0)</f>
        <v>0</v>
      </c>
      <c r="N34">
        <f>ROUND('Einnahmen-A_kam.'!D46,0)</f>
        <v>0</v>
      </c>
      <c r="O34">
        <f>ROUND('Einnahmen-A_kam.'!E46,0)</f>
        <v>0</v>
      </c>
      <c r="P34">
        <f>ROUND('Einnahmen-A_kam.'!F46,0)</f>
        <v>0</v>
      </c>
      <c r="Q34">
        <f>ROUND('Einnahmen-A_kam.'!G46,0)</f>
        <v>0</v>
      </c>
      <c r="R34">
        <f>ROUND('Einnahmen-A_kam.'!H46,0)</f>
        <v>0</v>
      </c>
      <c r="S34">
        <f>ROUND('Einnahmen-A_kam.'!I46,0)</f>
        <v>0</v>
      </c>
      <c r="V34" s="232" t="str">
        <f t="shared" si="0"/>
        <v>weg</v>
      </c>
    </row>
    <row r="35" spans="1:22">
      <c r="A35" t="s">
        <v>362</v>
      </c>
      <c r="B35" t="s">
        <v>96</v>
      </c>
      <c r="C35">
        <f>ROUND('Ausgaben-A_kam.'!D47,0)</f>
        <v>0</v>
      </c>
      <c r="D35">
        <f>ROUND('Ausgaben-A_kam.'!E47,0)</f>
        <v>0</v>
      </c>
      <c r="E35">
        <f>ROUND('Ausgaben-A_kam.'!F47,0)</f>
        <v>0</v>
      </c>
      <c r="F35">
        <f>ROUND('Ausgaben-A_kam.'!G47,0)</f>
        <v>0</v>
      </c>
      <c r="G35">
        <f>ROUND('Ausgaben-A_kam.'!H47,0)</f>
        <v>0</v>
      </c>
      <c r="H35">
        <f>ROUND('Ausgaben-A_kam.'!I47,0)</f>
        <v>0</v>
      </c>
      <c r="I35">
        <f>ROUND('Ausgaben-A_kam.'!J47,0)</f>
        <v>0</v>
      </c>
      <c r="J35">
        <f>ROUND('Ausgaben-A_kam.'!K47,0)</f>
        <v>0</v>
      </c>
      <c r="K35">
        <f>ROUND('Ausgaben-A_kam.'!L47,0)</f>
        <v>0</v>
      </c>
      <c r="L35">
        <f>ROUND('Ausgaben-A_kam.'!M47,0)</f>
        <v>0</v>
      </c>
      <c r="M35">
        <f>ROUND('Ausgaben-A_kam.'!O47,0)</f>
        <v>0</v>
      </c>
      <c r="N35">
        <f>ROUND('Einnahmen-A_kam.'!D47,0)</f>
        <v>0</v>
      </c>
      <c r="O35">
        <f>ROUND('Einnahmen-A_kam.'!E47,0)</f>
        <v>0</v>
      </c>
      <c r="P35">
        <f>ROUND('Einnahmen-A_kam.'!F47,0)</f>
        <v>0</v>
      </c>
      <c r="Q35">
        <f>ROUND('Einnahmen-A_kam.'!G47,0)</f>
        <v>0</v>
      </c>
      <c r="R35">
        <f>ROUND('Einnahmen-A_kam.'!H47,0)</f>
        <v>0</v>
      </c>
      <c r="S35">
        <f>ROUND('Einnahmen-A_kam.'!I47,0)</f>
        <v>0</v>
      </c>
      <c r="V35" s="232" t="str">
        <f t="shared" si="0"/>
        <v>weg</v>
      </c>
    </row>
    <row r="36" spans="1:22">
      <c r="A36" t="s">
        <v>362</v>
      </c>
      <c r="B36" t="s">
        <v>98</v>
      </c>
      <c r="C36">
        <f>ROUND('Ausgaben-A_kam.'!D48,0)</f>
        <v>0</v>
      </c>
      <c r="D36">
        <f>ROUND('Ausgaben-A_kam.'!E48,0)</f>
        <v>0</v>
      </c>
      <c r="E36">
        <f>ROUND('Ausgaben-A_kam.'!F48,0)</f>
        <v>0</v>
      </c>
      <c r="F36">
        <f>ROUND('Ausgaben-A_kam.'!G48,0)</f>
        <v>0</v>
      </c>
      <c r="G36">
        <f>ROUND('Ausgaben-A_kam.'!H48,0)</f>
        <v>0</v>
      </c>
      <c r="H36">
        <f>ROUND('Ausgaben-A_kam.'!I48,0)</f>
        <v>0</v>
      </c>
      <c r="I36">
        <f>ROUND('Ausgaben-A_kam.'!J48,0)</f>
        <v>0</v>
      </c>
      <c r="J36">
        <f>ROUND('Ausgaben-A_kam.'!K48,0)</f>
        <v>0</v>
      </c>
      <c r="K36">
        <f>ROUND('Ausgaben-A_kam.'!L48,0)</f>
        <v>0</v>
      </c>
      <c r="L36">
        <f>ROUND('Ausgaben-A_kam.'!M48,0)</f>
        <v>0</v>
      </c>
      <c r="M36">
        <f>ROUND('Ausgaben-A_kam.'!O48,0)</f>
        <v>0</v>
      </c>
      <c r="N36">
        <f>ROUND('Einnahmen-A_kam.'!D48,0)</f>
        <v>0</v>
      </c>
      <c r="O36">
        <f>ROUND('Einnahmen-A_kam.'!E48,0)</f>
        <v>0</v>
      </c>
      <c r="P36">
        <f>ROUND('Einnahmen-A_kam.'!F48,0)</f>
        <v>0</v>
      </c>
      <c r="Q36">
        <f>ROUND('Einnahmen-A_kam.'!G48,0)</f>
        <v>0</v>
      </c>
      <c r="R36">
        <f>ROUND('Einnahmen-A_kam.'!H48,0)</f>
        <v>0</v>
      </c>
      <c r="S36">
        <f>ROUND('Einnahmen-A_kam.'!I48,0)</f>
        <v>0</v>
      </c>
      <c r="V36" s="232" t="str">
        <f t="shared" si="0"/>
        <v>weg</v>
      </c>
    </row>
    <row r="37" spans="1:22">
      <c r="A37" t="s">
        <v>362</v>
      </c>
      <c r="B37" t="s">
        <v>100</v>
      </c>
      <c r="C37">
        <f>ROUND('Ausgaben-A_kam.'!D49,0)</f>
        <v>0</v>
      </c>
      <c r="D37">
        <f>ROUND('Ausgaben-A_kam.'!E49,0)</f>
        <v>0</v>
      </c>
      <c r="E37">
        <f>ROUND('Ausgaben-A_kam.'!F49,0)</f>
        <v>0</v>
      </c>
      <c r="F37">
        <f>ROUND('Ausgaben-A_kam.'!G49,0)</f>
        <v>0</v>
      </c>
      <c r="G37">
        <f>ROUND('Ausgaben-A_kam.'!H49,0)</f>
        <v>0</v>
      </c>
      <c r="H37">
        <f>ROUND('Ausgaben-A_kam.'!I49,0)</f>
        <v>0</v>
      </c>
      <c r="I37">
        <f>ROUND('Ausgaben-A_kam.'!J49,0)</f>
        <v>0</v>
      </c>
      <c r="J37">
        <f>ROUND('Ausgaben-A_kam.'!K49,0)</f>
        <v>0</v>
      </c>
      <c r="K37">
        <f>ROUND('Ausgaben-A_kam.'!L49,0)</f>
        <v>0</v>
      </c>
      <c r="L37">
        <f>ROUND('Ausgaben-A_kam.'!M49,0)</f>
        <v>0</v>
      </c>
      <c r="M37">
        <f>ROUND('Ausgaben-A_kam.'!O49,0)</f>
        <v>0</v>
      </c>
      <c r="N37">
        <f>ROUND('Einnahmen-A_kam.'!D49,0)</f>
        <v>0</v>
      </c>
      <c r="O37">
        <f>ROUND('Einnahmen-A_kam.'!E49,0)</f>
        <v>0</v>
      </c>
      <c r="P37">
        <f>ROUND('Einnahmen-A_kam.'!F49,0)</f>
        <v>0</v>
      </c>
      <c r="Q37">
        <f>ROUND('Einnahmen-A_kam.'!G49,0)</f>
        <v>0</v>
      </c>
      <c r="R37">
        <f>ROUND('Einnahmen-A_kam.'!H49,0)</f>
        <v>0</v>
      </c>
      <c r="S37">
        <f>ROUND('Einnahmen-A_kam.'!I49,0)</f>
        <v>0</v>
      </c>
      <c r="V37" s="232" t="str">
        <f t="shared" si="0"/>
        <v>weg</v>
      </c>
    </row>
    <row r="38" spans="1:22">
      <c r="A38" t="s">
        <v>362</v>
      </c>
      <c r="B38" t="s">
        <v>103</v>
      </c>
      <c r="C38">
        <f>ROUND('Ausgaben-A_kam.'!D50,0)</f>
        <v>0</v>
      </c>
      <c r="D38">
        <f>ROUND('Ausgaben-A_kam.'!E50,0)</f>
        <v>0</v>
      </c>
      <c r="E38">
        <f>ROUND('Ausgaben-A_kam.'!F50,0)</f>
        <v>0</v>
      </c>
      <c r="F38">
        <f>ROUND('Ausgaben-A_kam.'!G50,0)</f>
        <v>0</v>
      </c>
      <c r="G38">
        <f>ROUND('Ausgaben-A_kam.'!H50,0)</f>
        <v>0</v>
      </c>
      <c r="H38">
        <f>ROUND('Ausgaben-A_kam.'!I50,0)</f>
        <v>0</v>
      </c>
      <c r="I38">
        <f>ROUND('Ausgaben-A_kam.'!J50,0)</f>
        <v>0</v>
      </c>
      <c r="J38">
        <f>ROUND('Ausgaben-A_kam.'!K50,0)</f>
        <v>0</v>
      </c>
      <c r="K38">
        <f>ROUND('Ausgaben-A_kam.'!L50,0)</f>
        <v>0</v>
      </c>
      <c r="L38">
        <f>ROUND('Ausgaben-A_kam.'!M50,0)</f>
        <v>0</v>
      </c>
      <c r="M38">
        <f>ROUND('Ausgaben-A_kam.'!O50,0)</f>
        <v>0</v>
      </c>
      <c r="N38">
        <f>ROUND('Einnahmen-A_kam.'!D50,0)</f>
        <v>0</v>
      </c>
      <c r="O38">
        <f>ROUND('Einnahmen-A_kam.'!E50,0)</f>
        <v>0</v>
      </c>
      <c r="P38">
        <f>ROUND('Einnahmen-A_kam.'!F50,0)</f>
        <v>0</v>
      </c>
      <c r="Q38">
        <f>ROUND('Einnahmen-A_kam.'!G50,0)</f>
        <v>0</v>
      </c>
      <c r="R38">
        <f>ROUND('Einnahmen-A_kam.'!H50,0)</f>
        <v>0</v>
      </c>
      <c r="S38">
        <f>ROUND('Einnahmen-A_kam.'!I50,0)</f>
        <v>0</v>
      </c>
      <c r="V38" s="232" t="str">
        <f t="shared" si="0"/>
        <v>weg</v>
      </c>
    </row>
    <row r="39" spans="1:22">
      <c r="A39" t="s">
        <v>362</v>
      </c>
      <c r="B39" t="s">
        <v>105</v>
      </c>
      <c r="C39">
        <f>ROUND('Ausgaben-A_kam.'!D51,0)</f>
        <v>0</v>
      </c>
      <c r="D39">
        <f>ROUND('Ausgaben-A_kam.'!E51,0)</f>
        <v>0</v>
      </c>
      <c r="E39">
        <f>ROUND('Ausgaben-A_kam.'!F51,0)</f>
        <v>0</v>
      </c>
      <c r="F39">
        <f>ROUND('Ausgaben-A_kam.'!G51,0)</f>
        <v>0</v>
      </c>
      <c r="G39">
        <f>ROUND('Ausgaben-A_kam.'!H51,0)</f>
        <v>0</v>
      </c>
      <c r="H39">
        <f>ROUND('Ausgaben-A_kam.'!I51,0)</f>
        <v>0</v>
      </c>
      <c r="I39">
        <f>ROUND('Ausgaben-A_kam.'!J51,0)</f>
        <v>0</v>
      </c>
      <c r="J39">
        <f>ROUND('Ausgaben-A_kam.'!K51,0)</f>
        <v>0</v>
      </c>
      <c r="K39">
        <f>ROUND('Ausgaben-A_kam.'!L51,0)</f>
        <v>0</v>
      </c>
      <c r="L39">
        <f>ROUND('Ausgaben-A_kam.'!M51,0)</f>
        <v>0</v>
      </c>
      <c r="M39">
        <f>ROUND('Ausgaben-A_kam.'!O51,0)</f>
        <v>0</v>
      </c>
      <c r="N39">
        <f>ROUND('Einnahmen-A_kam.'!D51,0)</f>
        <v>0</v>
      </c>
      <c r="O39">
        <f>ROUND('Einnahmen-A_kam.'!E51,0)</f>
        <v>0</v>
      </c>
      <c r="P39">
        <f>ROUND('Einnahmen-A_kam.'!F51,0)</f>
        <v>0</v>
      </c>
      <c r="Q39">
        <f>ROUND('Einnahmen-A_kam.'!G51,0)</f>
        <v>0</v>
      </c>
      <c r="R39">
        <f>ROUND('Einnahmen-A_kam.'!H51,0)</f>
        <v>0</v>
      </c>
      <c r="S39">
        <f>ROUND('Einnahmen-A_kam.'!I51,0)</f>
        <v>0</v>
      </c>
      <c r="V39" s="232" t="str">
        <f t="shared" si="0"/>
        <v>weg</v>
      </c>
    </row>
    <row r="40" spans="1:22">
      <c r="A40" t="s">
        <v>362</v>
      </c>
      <c r="B40" t="s">
        <v>107</v>
      </c>
      <c r="C40">
        <f>ROUND('Ausgaben-A_kam.'!D52,0)</f>
        <v>0</v>
      </c>
      <c r="D40">
        <f>ROUND('Ausgaben-A_kam.'!E52,0)</f>
        <v>0</v>
      </c>
      <c r="E40">
        <f>ROUND('Ausgaben-A_kam.'!F52,0)</f>
        <v>0</v>
      </c>
      <c r="F40">
        <f>ROUND('Ausgaben-A_kam.'!G52,0)</f>
        <v>0</v>
      </c>
      <c r="G40">
        <f>ROUND('Ausgaben-A_kam.'!H52,0)</f>
        <v>0</v>
      </c>
      <c r="H40">
        <f>ROUND('Ausgaben-A_kam.'!I52,0)</f>
        <v>0</v>
      </c>
      <c r="I40">
        <f>ROUND('Ausgaben-A_kam.'!J52,0)</f>
        <v>0</v>
      </c>
      <c r="J40">
        <f>ROUND('Ausgaben-A_kam.'!K52,0)</f>
        <v>0</v>
      </c>
      <c r="K40">
        <f>ROUND('Ausgaben-A_kam.'!L52,0)</f>
        <v>0</v>
      </c>
      <c r="L40">
        <f>ROUND('Ausgaben-A_kam.'!M52,0)</f>
        <v>0</v>
      </c>
      <c r="M40">
        <f>ROUND('Ausgaben-A_kam.'!O52,0)</f>
        <v>0</v>
      </c>
      <c r="N40">
        <f>ROUND('Einnahmen-A_kam.'!D52,0)</f>
        <v>0</v>
      </c>
      <c r="O40">
        <f>ROUND('Einnahmen-A_kam.'!E52,0)</f>
        <v>0</v>
      </c>
      <c r="P40">
        <f>ROUND('Einnahmen-A_kam.'!F52,0)</f>
        <v>0</v>
      </c>
      <c r="Q40">
        <f>ROUND('Einnahmen-A_kam.'!G52,0)</f>
        <v>0</v>
      </c>
      <c r="R40">
        <f>ROUND('Einnahmen-A_kam.'!H52,0)</f>
        <v>0</v>
      </c>
      <c r="S40">
        <f>ROUND('Einnahmen-A_kam.'!I52,0)</f>
        <v>0</v>
      </c>
      <c r="V40" s="232" t="str">
        <f t="shared" si="0"/>
        <v>weg</v>
      </c>
    </row>
    <row r="41" spans="1:22">
      <c r="A41" t="s">
        <v>362</v>
      </c>
      <c r="B41" t="s">
        <v>110</v>
      </c>
      <c r="C41">
        <f>ROUND('Ausgaben-A_kam.'!D54,0)</f>
        <v>0</v>
      </c>
      <c r="D41">
        <f>ROUND('Ausgaben-A_kam.'!E54,0)</f>
        <v>0</v>
      </c>
      <c r="E41">
        <f>ROUND('Ausgaben-A_kam.'!F54,0)</f>
        <v>0</v>
      </c>
      <c r="F41">
        <f>ROUND('Ausgaben-A_kam.'!G54,0)</f>
        <v>0</v>
      </c>
      <c r="G41">
        <f>ROUND('Ausgaben-A_kam.'!H54,0)</f>
        <v>0</v>
      </c>
      <c r="H41">
        <f>ROUND('Ausgaben-A_kam.'!I54,0)</f>
        <v>0</v>
      </c>
      <c r="I41">
        <f>ROUND('Ausgaben-A_kam.'!J54,0)</f>
        <v>0</v>
      </c>
      <c r="J41">
        <f>ROUND('Ausgaben-A_kam.'!K54,0)</f>
        <v>0</v>
      </c>
      <c r="K41">
        <f>ROUND('Ausgaben-A_kam.'!L54,0)</f>
        <v>0</v>
      </c>
      <c r="L41">
        <f>ROUND('Ausgaben-A_kam.'!M54,0)</f>
        <v>0</v>
      </c>
      <c r="M41">
        <f>ROUND('Ausgaben-A_kam.'!O54,0)</f>
        <v>0</v>
      </c>
      <c r="N41">
        <f>ROUND('Einnahmen-A_kam.'!D54,0)</f>
        <v>0</v>
      </c>
      <c r="O41">
        <f>ROUND('Einnahmen-A_kam.'!E54,0)</f>
        <v>0</v>
      </c>
      <c r="P41">
        <f>ROUND('Einnahmen-A_kam.'!F54,0)</f>
        <v>0</v>
      </c>
      <c r="Q41">
        <f>ROUND('Einnahmen-A_kam.'!G54,0)</f>
        <v>0</v>
      </c>
      <c r="R41">
        <f>ROUND('Einnahmen-A_kam.'!H54,0)</f>
        <v>0</v>
      </c>
      <c r="S41">
        <f>ROUND('Einnahmen-A_kam.'!I54,0)</f>
        <v>0</v>
      </c>
      <c r="V41" s="232" t="str">
        <f t="shared" si="0"/>
        <v>weg</v>
      </c>
    </row>
    <row r="42" spans="1:22">
      <c r="A42" t="s">
        <v>362</v>
      </c>
      <c r="B42" t="s">
        <v>112</v>
      </c>
      <c r="C42">
        <f>ROUND('Ausgaben-A_kam.'!D55,0)</f>
        <v>0</v>
      </c>
      <c r="D42">
        <f>ROUND('Ausgaben-A_kam.'!E55,0)</f>
        <v>0</v>
      </c>
      <c r="E42">
        <f>ROUND('Ausgaben-A_kam.'!F55,0)</f>
        <v>0</v>
      </c>
      <c r="F42">
        <f>ROUND('Ausgaben-A_kam.'!G55,0)</f>
        <v>0</v>
      </c>
      <c r="G42">
        <f>ROUND('Ausgaben-A_kam.'!H55,0)</f>
        <v>0</v>
      </c>
      <c r="H42">
        <f>ROUND('Ausgaben-A_kam.'!I55,0)</f>
        <v>0</v>
      </c>
      <c r="I42">
        <f>ROUND('Ausgaben-A_kam.'!J55,0)</f>
        <v>0</v>
      </c>
      <c r="J42">
        <f>ROUND('Ausgaben-A_kam.'!K55,0)</f>
        <v>0</v>
      </c>
      <c r="K42">
        <f>ROUND('Ausgaben-A_kam.'!L55,0)</f>
        <v>0</v>
      </c>
      <c r="L42">
        <f>ROUND('Ausgaben-A_kam.'!M55,0)</f>
        <v>0</v>
      </c>
      <c r="M42">
        <f>ROUND('Ausgaben-A_kam.'!O55,0)</f>
        <v>0</v>
      </c>
      <c r="N42">
        <f>ROUND('Einnahmen-A_kam.'!D55,0)</f>
        <v>0</v>
      </c>
      <c r="O42">
        <f>ROUND('Einnahmen-A_kam.'!E55,0)</f>
        <v>0</v>
      </c>
      <c r="P42">
        <f>ROUND('Einnahmen-A_kam.'!F55,0)</f>
        <v>0</v>
      </c>
      <c r="Q42">
        <f>ROUND('Einnahmen-A_kam.'!G55,0)</f>
        <v>0</v>
      </c>
      <c r="R42">
        <f>ROUND('Einnahmen-A_kam.'!H55,0)</f>
        <v>0</v>
      </c>
      <c r="S42">
        <f>ROUND('Einnahmen-A_kam.'!I55,0)</f>
        <v>0</v>
      </c>
      <c r="V42" s="232" t="str">
        <f t="shared" si="0"/>
        <v>weg</v>
      </c>
    </row>
    <row r="43" spans="1:22">
      <c r="A43" t="s">
        <v>362</v>
      </c>
      <c r="B43" t="s">
        <v>114</v>
      </c>
      <c r="C43">
        <f>ROUND('Ausgaben-A_kam.'!D56,0)</f>
        <v>0</v>
      </c>
      <c r="D43">
        <f>ROUND('Ausgaben-A_kam.'!E56,0)</f>
        <v>0</v>
      </c>
      <c r="E43">
        <f>ROUND('Ausgaben-A_kam.'!F56,0)</f>
        <v>0</v>
      </c>
      <c r="F43">
        <f>ROUND('Ausgaben-A_kam.'!G56,0)</f>
        <v>0</v>
      </c>
      <c r="G43">
        <f>ROUND('Ausgaben-A_kam.'!H56,0)</f>
        <v>0</v>
      </c>
      <c r="H43">
        <f>ROUND('Ausgaben-A_kam.'!I56,0)</f>
        <v>0</v>
      </c>
      <c r="I43">
        <f>ROUND('Ausgaben-A_kam.'!J56,0)</f>
        <v>0</v>
      </c>
      <c r="J43">
        <f>ROUND('Ausgaben-A_kam.'!K56,0)</f>
        <v>0</v>
      </c>
      <c r="K43">
        <f>ROUND('Ausgaben-A_kam.'!L56,0)</f>
        <v>0</v>
      </c>
      <c r="L43">
        <f>ROUND('Ausgaben-A_kam.'!M56,0)</f>
        <v>0</v>
      </c>
      <c r="M43">
        <f>ROUND('Ausgaben-A_kam.'!O56,0)</f>
        <v>0</v>
      </c>
      <c r="N43">
        <f>ROUND('Einnahmen-A_kam.'!D56,0)</f>
        <v>0</v>
      </c>
      <c r="O43">
        <f>ROUND('Einnahmen-A_kam.'!E56,0)</f>
        <v>0</v>
      </c>
      <c r="P43">
        <f>ROUND('Einnahmen-A_kam.'!F56,0)</f>
        <v>0</v>
      </c>
      <c r="Q43">
        <f>ROUND('Einnahmen-A_kam.'!G56,0)</f>
        <v>0</v>
      </c>
      <c r="R43">
        <f>ROUND('Einnahmen-A_kam.'!H56,0)</f>
        <v>0</v>
      </c>
      <c r="S43">
        <f>ROUND('Einnahmen-A_kam.'!I56,0)</f>
        <v>0</v>
      </c>
      <c r="V43" s="232" t="str">
        <f t="shared" si="0"/>
        <v>weg</v>
      </c>
    </row>
    <row r="44" spans="1:22">
      <c r="A44" t="s">
        <v>362</v>
      </c>
      <c r="B44" t="s">
        <v>116</v>
      </c>
      <c r="C44">
        <f>ROUND('Ausgaben-A_kam.'!D57,0)</f>
        <v>0</v>
      </c>
      <c r="D44">
        <f>ROUND('Ausgaben-A_kam.'!E57,0)</f>
        <v>0</v>
      </c>
      <c r="E44">
        <f>ROUND('Ausgaben-A_kam.'!F57,0)</f>
        <v>0</v>
      </c>
      <c r="F44">
        <f>ROUND('Ausgaben-A_kam.'!G57,0)</f>
        <v>0</v>
      </c>
      <c r="G44">
        <f>ROUND('Ausgaben-A_kam.'!H57,0)</f>
        <v>0</v>
      </c>
      <c r="H44">
        <f>ROUND('Ausgaben-A_kam.'!I57,0)</f>
        <v>0</v>
      </c>
      <c r="I44">
        <f>ROUND('Ausgaben-A_kam.'!J57,0)</f>
        <v>0</v>
      </c>
      <c r="J44">
        <f>ROUND('Ausgaben-A_kam.'!K57,0)</f>
        <v>0</v>
      </c>
      <c r="K44">
        <f>ROUND('Ausgaben-A_kam.'!L57,0)</f>
        <v>0</v>
      </c>
      <c r="L44">
        <f>ROUND('Ausgaben-A_kam.'!M57,0)</f>
        <v>0</v>
      </c>
      <c r="M44">
        <f>ROUND('Ausgaben-A_kam.'!O57,0)</f>
        <v>0</v>
      </c>
      <c r="N44">
        <f>ROUND('Einnahmen-A_kam.'!D57,0)</f>
        <v>0</v>
      </c>
      <c r="O44">
        <f>ROUND('Einnahmen-A_kam.'!E57,0)</f>
        <v>0</v>
      </c>
      <c r="P44">
        <f>ROUND('Einnahmen-A_kam.'!F57,0)</f>
        <v>0</v>
      </c>
      <c r="Q44">
        <f>ROUND('Einnahmen-A_kam.'!G57,0)</f>
        <v>0</v>
      </c>
      <c r="R44">
        <f>ROUND('Einnahmen-A_kam.'!H57,0)</f>
        <v>0</v>
      </c>
      <c r="S44">
        <f>ROUND('Einnahmen-A_kam.'!I57,0)</f>
        <v>0</v>
      </c>
      <c r="V44" s="232" t="str">
        <f t="shared" si="0"/>
        <v>weg</v>
      </c>
    </row>
    <row r="45" spans="1:22">
      <c r="A45" t="s">
        <v>362</v>
      </c>
      <c r="B45" t="s">
        <v>117</v>
      </c>
      <c r="C45">
        <f>ROUND('Ausgaben-A_kam.'!D58,0)</f>
        <v>0</v>
      </c>
      <c r="D45">
        <f>ROUND('Ausgaben-A_kam.'!E58,0)</f>
        <v>0</v>
      </c>
      <c r="E45">
        <f>ROUND('Ausgaben-A_kam.'!F58,0)</f>
        <v>0</v>
      </c>
      <c r="F45">
        <f>ROUND('Ausgaben-A_kam.'!G58,0)</f>
        <v>0</v>
      </c>
      <c r="G45">
        <f>ROUND('Ausgaben-A_kam.'!H58,0)</f>
        <v>0</v>
      </c>
      <c r="H45">
        <f>ROUND('Ausgaben-A_kam.'!I58,0)</f>
        <v>0</v>
      </c>
      <c r="I45">
        <f>ROUND('Ausgaben-A_kam.'!J58,0)</f>
        <v>0</v>
      </c>
      <c r="J45">
        <f>ROUND('Ausgaben-A_kam.'!K58,0)</f>
        <v>0</v>
      </c>
      <c r="K45">
        <f>ROUND('Ausgaben-A_kam.'!L58,0)</f>
        <v>0</v>
      </c>
      <c r="L45">
        <f>ROUND('Ausgaben-A_kam.'!M58,0)</f>
        <v>0</v>
      </c>
      <c r="M45">
        <f>ROUND('Ausgaben-A_kam.'!O58,0)</f>
        <v>0</v>
      </c>
      <c r="N45">
        <f>ROUND('Einnahmen-A_kam.'!D58,0)</f>
        <v>0</v>
      </c>
      <c r="O45">
        <f>ROUND('Einnahmen-A_kam.'!E58,0)</f>
        <v>0</v>
      </c>
      <c r="P45">
        <f>ROUND('Einnahmen-A_kam.'!F58,0)</f>
        <v>0</v>
      </c>
      <c r="Q45">
        <f>ROUND('Einnahmen-A_kam.'!G58,0)</f>
        <v>0</v>
      </c>
      <c r="R45">
        <f>ROUND('Einnahmen-A_kam.'!H58,0)</f>
        <v>0</v>
      </c>
      <c r="S45">
        <f>ROUND('Einnahmen-A_kam.'!I58,0)</f>
        <v>0</v>
      </c>
      <c r="V45" s="232" t="str">
        <f t="shared" si="0"/>
        <v>weg</v>
      </c>
    </row>
    <row r="46" spans="1:22">
      <c r="A46" t="s">
        <v>362</v>
      </c>
      <c r="B46" t="s">
        <v>119</v>
      </c>
      <c r="C46">
        <f>ROUND('Ausgaben-A_kam.'!D59,0)</f>
        <v>0</v>
      </c>
      <c r="D46">
        <f>ROUND('Ausgaben-A_kam.'!E59,0)</f>
        <v>0</v>
      </c>
      <c r="E46">
        <f>ROUND('Ausgaben-A_kam.'!F59,0)</f>
        <v>0</v>
      </c>
      <c r="F46">
        <f>ROUND('Ausgaben-A_kam.'!G59,0)</f>
        <v>0</v>
      </c>
      <c r="G46">
        <f>ROUND('Ausgaben-A_kam.'!H59,0)</f>
        <v>0</v>
      </c>
      <c r="H46">
        <f>ROUND('Ausgaben-A_kam.'!I59,0)</f>
        <v>0</v>
      </c>
      <c r="I46">
        <f>ROUND('Ausgaben-A_kam.'!J59,0)</f>
        <v>0</v>
      </c>
      <c r="J46">
        <f>ROUND('Ausgaben-A_kam.'!K59,0)</f>
        <v>0</v>
      </c>
      <c r="K46">
        <f>ROUND('Ausgaben-A_kam.'!L59,0)</f>
        <v>0</v>
      </c>
      <c r="L46">
        <f>ROUND('Ausgaben-A_kam.'!M59,0)</f>
        <v>0</v>
      </c>
      <c r="M46">
        <f>ROUND('Ausgaben-A_kam.'!O59,0)</f>
        <v>0</v>
      </c>
      <c r="N46">
        <f>ROUND('Einnahmen-A_kam.'!D59,0)</f>
        <v>0</v>
      </c>
      <c r="O46">
        <f>ROUND('Einnahmen-A_kam.'!E59,0)</f>
        <v>0</v>
      </c>
      <c r="P46">
        <f>ROUND('Einnahmen-A_kam.'!F59,0)</f>
        <v>0</v>
      </c>
      <c r="Q46">
        <f>ROUND('Einnahmen-A_kam.'!G59,0)</f>
        <v>0</v>
      </c>
      <c r="R46">
        <f>ROUND('Einnahmen-A_kam.'!H59,0)</f>
        <v>0</v>
      </c>
      <c r="S46">
        <f>ROUND('Einnahmen-A_kam.'!I59,0)</f>
        <v>0</v>
      </c>
      <c r="V46" s="232" t="str">
        <f t="shared" si="0"/>
        <v>weg</v>
      </c>
    </row>
    <row r="47" spans="1:22">
      <c r="A47" t="s">
        <v>362</v>
      </c>
      <c r="B47" t="s">
        <v>121</v>
      </c>
      <c r="C47">
        <f>ROUND('Ausgaben-A_kam.'!D60,0)</f>
        <v>0</v>
      </c>
      <c r="D47">
        <f>ROUND('Ausgaben-A_kam.'!E60,0)</f>
        <v>0</v>
      </c>
      <c r="E47">
        <f>ROUND('Ausgaben-A_kam.'!F60,0)</f>
        <v>0</v>
      </c>
      <c r="F47">
        <f>ROUND('Ausgaben-A_kam.'!G60,0)</f>
        <v>0</v>
      </c>
      <c r="G47">
        <f>ROUND('Ausgaben-A_kam.'!H60,0)</f>
        <v>0</v>
      </c>
      <c r="H47">
        <f>ROUND('Ausgaben-A_kam.'!I60,0)</f>
        <v>0</v>
      </c>
      <c r="I47">
        <f>ROUND('Ausgaben-A_kam.'!J60,0)</f>
        <v>0</v>
      </c>
      <c r="J47">
        <f>ROUND('Ausgaben-A_kam.'!K60,0)</f>
        <v>0</v>
      </c>
      <c r="K47">
        <f>ROUND('Ausgaben-A_kam.'!L60,0)</f>
        <v>0</v>
      </c>
      <c r="L47">
        <f>ROUND('Ausgaben-A_kam.'!M60,0)</f>
        <v>0</v>
      </c>
      <c r="M47">
        <f>ROUND('Ausgaben-A_kam.'!O60,0)</f>
        <v>0</v>
      </c>
      <c r="N47">
        <f>ROUND('Einnahmen-A_kam.'!D60,0)</f>
        <v>0</v>
      </c>
      <c r="O47">
        <f>ROUND('Einnahmen-A_kam.'!E60,0)</f>
        <v>0</v>
      </c>
      <c r="P47">
        <f>ROUND('Einnahmen-A_kam.'!F60,0)</f>
        <v>0</v>
      </c>
      <c r="Q47">
        <f>ROUND('Einnahmen-A_kam.'!G60,0)</f>
        <v>0</v>
      </c>
      <c r="R47">
        <f>ROUND('Einnahmen-A_kam.'!H60,0)</f>
        <v>0</v>
      </c>
      <c r="S47">
        <f>ROUND('Einnahmen-A_kam.'!I60,0)</f>
        <v>0</v>
      </c>
      <c r="V47" s="232" t="str">
        <f t="shared" si="0"/>
        <v>weg</v>
      </c>
    </row>
    <row r="48" spans="1:22">
      <c r="A48" t="s">
        <v>362</v>
      </c>
      <c r="B48" t="s">
        <v>123</v>
      </c>
      <c r="C48">
        <f>ROUND('Ausgaben-A_kam.'!D61,0)</f>
        <v>0</v>
      </c>
      <c r="D48">
        <f>ROUND('Ausgaben-A_kam.'!E61,0)</f>
        <v>0</v>
      </c>
      <c r="E48">
        <f>ROUND('Ausgaben-A_kam.'!F61,0)</f>
        <v>0</v>
      </c>
      <c r="F48">
        <f>ROUND('Ausgaben-A_kam.'!G61,0)</f>
        <v>0</v>
      </c>
      <c r="G48">
        <f>ROUND('Ausgaben-A_kam.'!H61,0)</f>
        <v>0</v>
      </c>
      <c r="H48">
        <f>ROUND('Ausgaben-A_kam.'!I61,0)</f>
        <v>0</v>
      </c>
      <c r="I48">
        <f>ROUND('Ausgaben-A_kam.'!J61,0)</f>
        <v>0</v>
      </c>
      <c r="J48">
        <f>ROUND('Ausgaben-A_kam.'!K61,0)</f>
        <v>0</v>
      </c>
      <c r="K48">
        <f>ROUND('Ausgaben-A_kam.'!L61,0)</f>
        <v>0</v>
      </c>
      <c r="L48">
        <f>ROUND('Ausgaben-A_kam.'!M61,0)</f>
        <v>0</v>
      </c>
      <c r="M48">
        <f>ROUND('Ausgaben-A_kam.'!O61,0)</f>
        <v>0</v>
      </c>
      <c r="N48">
        <f>ROUND('Einnahmen-A_kam.'!D61,0)</f>
        <v>0</v>
      </c>
      <c r="O48">
        <f>ROUND('Einnahmen-A_kam.'!E61,0)</f>
        <v>0</v>
      </c>
      <c r="P48">
        <f>ROUND('Einnahmen-A_kam.'!F61,0)</f>
        <v>0</v>
      </c>
      <c r="Q48">
        <f>ROUND('Einnahmen-A_kam.'!G61,0)</f>
        <v>0</v>
      </c>
      <c r="R48">
        <f>ROUND('Einnahmen-A_kam.'!H61,0)</f>
        <v>0</v>
      </c>
      <c r="S48">
        <f>ROUND('Einnahmen-A_kam.'!I61,0)</f>
        <v>0</v>
      </c>
      <c r="V48" s="232" t="str">
        <f t="shared" si="0"/>
        <v>weg</v>
      </c>
    </row>
    <row r="49" spans="1:22">
      <c r="A49" t="s">
        <v>362</v>
      </c>
      <c r="B49" t="s">
        <v>125</v>
      </c>
      <c r="C49">
        <f>ROUND('Ausgaben-A_kam.'!D62,0)</f>
        <v>0</v>
      </c>
      <c r="D49">
        <f>ROUND('Ausgaben-A_kam.'!E62,0)</f>
        <v>0</v>
      </c>
      <c r="E49">
        <f>ROUND('Ausgaben-A_kam.'!F62,0)</f>
        <v>0</v>
      </c>
      <c r="F49">
        <f>ROUND('Ausgaben-A_kam.'!G62,0)</f>
        <v>0</v>
      </c>
      <c r="G49">
        <f>ROUND('Ausgaben-A_kam.'!H62,0)</f>
        <v>0</v>
      </c>
      <c r="H49">
        <f>ROUND('Ausgaben-A_kam.'!I62,0)</f>
        <v>0</v>
      </c>
      <c r="I49">
        <f>ROUND('Ausgaben-A_kam.'!J62,0)</f>
        <v>0</v>
      </c>
      <c r="J49">
        <f>ROUND('Ausgaben-A_kam.'!K62,0)</f>
        <v>0</v>
      </c>
      <c r="K49">
        <f>ROUND('Ausgaben-A_kam.'!L62,0)</f>
        <v>0</v>
      </c>
      <c r="L49">
        <f>ROUND('Ausgaben-A_kam.'!M62,0)</f>
        <v>0</v>
      </c>
      <c r="M49">
        <f>ROUND('Ausgaben-A_kam.'!O62,0)</f>
        <v>0</v>
      </c>
      <c r="N49">
        <f>ROUND('Einnahmen-A_kam.'!D62,0)</f>
        <v>0</v>
      </c>
      <c r="O49">
        <f>ROUND('Einnahmen-A_kam.'!E62,0)</f>
        <v>0</v>
      </c>
      <c r="P49">
        <f>ROUND('Einnahmen-A_kam.'!F62,0)</f>
        <v>0</v>
      </c>
      <c r="Q49">
        <f>ROUND('Einnahmen-A_kam.'!G62,0)</f>
        <v>0</v>
      </c>
      <c r="R49">
        <f>ROUND('Einnahmen-A_kam.'!H62,0)</f>
        <v>0</v>
      </c>
      <c r="S49">
        <f>ROUND('Einnahmen-A_kam.'!I62,0)</f>
        <v>0</v>
      </c>
      <c r="V49" s="232" t="str">
        <f t="shared" si="0"/>
        <v>weg</v>
      </c>
    </row>
    <row r="50" spans="1:22">
      <c r="A50" t="s">
        <v>362</v>
      </c>
      <c r="B50" t="s">
        <v>127</v>
      </c>
      <c r="C50">
        <f>ROUND('Ausgaben-A_kam.'!D63,0)</f>
        <v>0</v>
      </c>
      <c r="D50">
        <f>ROUND('Ausgaben-A_kam.'!E63,0)</f>
        <v>0</v>
      </c>
      <c r="E50">
        <f>ROUND('Ausgaben-A_kam.'!F63,0)</f>
        <v>0</v>
      </c>
      <c r="F50">
        <f>ROUND('Ausgaben-A_kam.'!G63,0)</f>
        <v>0</v>
      </c>
      <c r="G50">
        <f>ROUND('Ausgaben-A_kam.'!H63,0)</f>
        <v>0</v>
      </c>
      <c r="H50">
        <f>ROUND('Ausgaben-A_kam.'!I63,0)</f>
        <v>0</v>
      </c>
      <c r="I50">
        <f>ROUND('Ausgaben-A_kam.'!J63,0)</f>
        <v>0</v>
      </c>
      <c r="J50">
        <f>ROUND('Ausgaben-A_kam.'!K63,0)</f>
        <v>0</v>
      </c>
      <c r="K50">
        <f>ROUND('Ausgaben-A_kam.'!L63,0)</f>
        <v>0</v>
      </c>
      <c r="L50">
        <f>ROUND('Ausgaben-A_kam.'!M63,0)</f>
        <v>0</v>
      </c>
      <c r="M50">
        <f>ROUND('Ausgaben-A_kam.'!O63,0)</f>
        <v>0</v>
      </c>
      <c r="N50">
        <f>ROUND('Einnahmen-A_kam.'!D63,0)</f>
        <v>0</v>
      </c>
      <c r="O50">
        <f>ROUND('Einnahmen-A_kam.'!E63,0)</f>
        <v>0</v>
      </c>
      <c r="P50">
        <f>ROUND('Einnahmen-A_kam.'!F63,0)</f>
        <v>0</v>
      </c>
      <c r="Q50">
        <f>ROUND('Einnahmen-A_kam.'!G63,0)</f>
        <v>0</v>
      </c>
      <c r="R50">
        <f>ROUND('Einnahmen-A_kam.'!H63,0)</f>
        <v>0</v>
      </c>
      <c r="S50">
        <f>ROUND('Einnahmen-A_kam.'!I63,0)</f>
        <v>0</v>
      </c>
      <c r="V50" s="232" t="str">
        <f t="shared" si="0"/>
        <v>weg</v>
      </c>
    </row>
    <row r="51" spans="1:22">
      <c r="A51" t="s">
        <v>362</v>
      </c>
      <c r="B51" t="s">
        <v>338</v>
      </c>
      <c r="C51">
        <f>ROUND('Ausgaben-A_kam.'!D64,0)</f>
        <v>0</v>
      </c>
      <c r="D51">
        <f>ROUND('Ausgaben-A_kam.'!E64,0)</f>
        <v>0</v>
      </c>
      <c r="E51">
        <f>ROUND('Ausgaben-A_kam.'!F64,0)</f>
        <v>0</v>
      </c>
      <c r="F51">
        <f>ROUND('Ausgaben-A_kam.'!G64,0)</f>
        <v>0</v>
      </c>
      <c r="G51">
        <f>ROUND('Ausgaben-A_kam.'!H64,0)</f>
        <v>0</v>
      </c>
      <c r="H51">
        <f>ROUND('Ausgaben-A_kam.'!I64,0)</f>
        <v>0</v>
      </c>
      <c r="I51">
        <f>ROUND('Ausgaben-A_kam.'!J64,0)</f>
        <v>0</v>
      </c>
      <c r="J51">
        <f>ROUND('Ausgaben-A_kam.'!K64,0)</f>
        <v>0</v>
      </c>
      <c r="K51">
        <f>ROUND('Ausgaben-A_kam.'!L64,0)</f>
        <v>0</v>
      </c>
      <c r="L51">
        <f>ROUND('Ausgaben-A_kam.'!M64,0)</f>
        <v>0</v>
      </c>
      <c r="M51">
        <f>ROUND('Ausgaben-A_kam.'!O64,0)</f>
        <v>0</v>
      </c>
      <c r="N51">
        <f>ROUND('Einnahmen-A_kam.'!D64,0)</f>
        <v>0</v>
      </c>
      <c r="O51">
        <f>ROUND('Einnahmen-A_kam.'!E64,0)</f>
        <v>0</v>
      </c>
      <c r="P51">
        <f>ROUND('Einnahmen-A_kam.'!F64,0)</f>
        <v>0</v>
      </c>
      <c r="Q51">
        <f>ROUND('Einnahmen-A_kam.'!G64,0)</f>
        <v>0</v>
      </c>
      <c r="R51">
        <f>ROUND('Einnahmen-A_kam.'!H64,0)</f>
        <v>0</v>
      </c>
      <c r="S51">
        <f>ROUND('Einnahmen-A_kam.'!I64,0)</f>
        <v>0</v>
      </c>
      <c r="V51" s="232" t="str">
        <f t="shared" si="0"/>
        <v>weg</v>
      </c>
    </row>
    <row r="52" spans="1:22">
      <c r="A52" t="s">
        <v>362</v>
      </c>
      <c r="B52" t="s">
        <v>339</v>
      </c>
      <c r="C52">
        <f>ROUND('Ausgaben-A_kam.'!D65,0)</f>
        <v>0</v>
      </c>
      <c r="D52">
        <f>ROUND('Ausgaben-A_kam.'!E65,0)</f>
        <v>0</v>
      </c>
      <c r="E52">
        <f>ROUND('Ausgaben-A_kam.'!F65,0)</f>
        <v>0</v>
      </c>
      <c r="F52">
        <f>ROUND('Ausgaben-A_kam.'!G65,0)</f>
        <v>0</v>
      </c>
      <c r="G52">
        <f>ROUND('Ausgaben-A_kam.'!H65,0)</f>
        <v>0</v>
      </c>
      <c r="H52">
        <f>ROUND('Ausgaben-A_kam.'!I65,0)</f>
        <v>0</v>
      </c>
      <c r="I52">
        <f>ROUND('Ausgaben-A_kam.'!J65,0)</f>
        <v>0</v>
      </c>
      <c r="J52">
        <f>ROUND('Ausgaben-A_kam.'!K65,0)</f>
        <v>0</v>
      </c>
      <c r="K52">
        <f>ROUND('Ausgaben-A_kam.'!L65,0)</f>
        <v>0</v>
      </c>
      <c r="L52">
        <f>ROUND('Ausgaben-A_kam.'!M65,0)</f>
        <v>0</v>
      </c>
      <c r="M52">
        <f>ROUND('Ausgaben-A_kam.'!O65,0)</f>
        <v>0</v>
      </c>
      <c r="N52">
        <f>ROUND('Einnahmen-A_kam.'!D65,0)</f>
        <v>0</v>
      </c>
      <c r="O52">
        <f>ROUND('Einnahmen-A_kam.'!E65,0)</f>
        <v>0</v>
      </c>
      <c r="P52">
        <f>ROUND('Einnahmen-A_kam.'!F65,0)</f>
        <v>0</v>
      </c>
      <c r="Q52">
        <f>ROUND('Einnahmen-A_kam.'!G65,0)</f>
        <v>0</v>
      </c>
      <c r="R52">
        <f>ROUND('Einnahmen-A_kam.'!H65,0)</f>
        <v>0</v>
      </c>
      <c r="S52">
        <f>ROUND('Einnahmen-A_kam.'!I65,0)</f>
        <v>0</v>
      </c>
      <c r="V52" s="232" t="str">
        <f t="shared" si="0"/>
        <v>weg</v>
      </c>
    </row>
    <row r="53" spans="1:22">
      <c r="A53" t="s">
        <v>362</v>
      </c>
      <c r="B53" t="s">
        <v>130</v>
      </c>
      <c r="C53">
        <f>ROUND('Ausgaben-A_kam.'!D67,0)</f>
        <v>0</v>
      </c>
      <c r="D53">
        <f>ROUND('Ausgaben-A_kam.'!E67,0)</f>
        <v>0</v>
      </c>
      <c r="E53">
        <f>ROUND('Ausgaben-A_kam.'!F67,0)</f>
        <v>0</v>
      </c>
      <c r="F53">
        <f>ROUND('Ausgaben-A_kam.'!G67,0)</f>
        <v>0</v>
      </c>
      <c r="G53">
        <f>ROUND('Ausgaben-A_kam.'!H67,0)</f>
        <v>0</v>
      </c>
      <c r="H53">
        <f>ROUND('Ausgaben-A_kam.'!I67,0)</f>
        <v>0</v>
      </c>
      <c r="I53">
        <f>ROUND('Ausgaben-A_kam.'!J67,0)</f>
        <v>0</v>
      </c>
      <c r="J53">
        <f>ROUND('Ausgaben-A_kam.'!K67,0)</f>
        <v>0</v>
      </c>
      <c r="K53">
        <f>ROUND('Ausgaben-A_kam.'!L67,0)</f>
        <v>0</v>
      </c>
      <c r="L53">
        <f>ROUND('Ausgaben-A_kam.'!M67,0)</f>
        <v>0</v>
      </c>
      <c r="M53">
        <f>ROUND('Ausgaben-A_kam.'!O67,0)</f>
        <v>0</v>
      </c>
      <c r="N53">
        <f>ROUND('Einnahmen-A_kam.'!D67,0)</f>
        <v>0</v>
      </c>
      <c r="O53">
        <f>ROUND('Einnahmen-A_kam.'!E67,0)</f>
        <v>0</v>
      </c>
      <c r="P53">
        <f>ROUND('Einnahmen-A_kam.'!F67,0)</f>
        <v>0</v>
      </c>
      <c r="Q53">
        <f>ROUND('Einnahmen-A_kam.'!G67,0)</f>
        <v>0</v>
      </c>
      <c r="R53">
        <f>ROUND('Einnahmen-A_kam.'!H67,0)</f>
        <v>0</v>
      </c>
      <c r="S53">
        <f>ROUND('Einnahmen-A_kam.'!I67,0)</f>
        <v>0</v>
      </c>
      <c r="V53" s="232" t="str">
        <f t="shared" si="0"/>
        <v>weg</v>
      </c>
    </row>
    <row r="54" spans="1:22">
      <c r="A54" t="s">
        <v>362</v>
      </c>
      <c r="B54" t="s">
        <v>132</v>
      </c>
      <c r="C54">
        <f>ROUND('Ausgaben-A_kam.'!D68,0)</f>
        <v>0</v>
      </c>
      <c r="D54">
        <f>ROUND('Ausgaben-A_kam.'!E68,0)</f>
        <v>0</v>
      </c>
      <c r="E54">
        <f>ROUND('Ausgaben-A_kam.'!F68,0)</f>
        <v>0</v>
      </c>
      <c r="F54">
        <f>ROUND('Ausgaben-A_kam.'!G68,0)</f>
        <v>0</v>
      </c>
      <c r="G54">
        <f>ROUND('Ausgaben-A_kam.'!H68,0)</f>
        <v>0</v>
      </c>
      <c r="H54">
        <f>ROUND('Ausgaben-A_kam.'!I68,0)</f>
        <v>0</v>
      </c>
      <c r="I54">
        <f>ROUND('Ausgaben-A_kam.'!J68,0)</f>
        <v>0</v>
      </c>
      <c r="J54">
        <f>ROUND('Ausgaben-A_kam.'!K68,0)</f>
        <v>0</v>
      </c>
      <c r="K54">
        <f>ROUND('Ausgaben-A_kam.'!L68,0)</f>
        <v>0</v>
      </c>
      <c r="L54">
        <f>ROUND('Ausgaben-A_kam.'!M68,0)</f>
        <v>0</v>
      </c>
      <c r="M54">
        <f>ROUND('Ausgaben-A_kam.'!O68,0)</f>
        <v>0</v>
      </c>
      <c r="N54">
        <f>ROUND('Einnahmen-A_kam.'!D68,0)</f>
        <v>0</v>
      </c>
      <c r="O54">
        <f>ROUND('Einnahmen-A_kam.'!E68,0)</f>
        <v>0</v>
      </c>
      <c r="P54">
        <f>ROUND('Einnahmen-A_kam.'!F68,0)</f>
        <v>0</v>
      </c>
      <c r="Q54">
        <f>ROUND('Einnahmen-A_kam.'!G68,0)</f>
        <v>0</v>
      </c>
      <c r="R54">
        <f>ROUND('Einnahmen-A_kam.'!H68,0)</f>
        <v>0</v>
      </c>
      <c r="S54">
        <f>ROUND('Einnahmen-A_kam.'!I68,0)</f>
        <v>0</v>
      </c>
      <c r="V54" s="232" t="str">
        <f t="shared" ref="V54:V86" si="1">IF(AND(SUM(A54:L54)+SUM(N54:S54)=0,M54=0),"weg","ok")</f>
        <v>weg</v>
      </c>
    </row>
    <row r="55" spans="1:22">
      <c r="A55" t="s">
        <v>362</v>
      </c>
      <c r="B55" t="s">
        <v>134</v>
      </c>
      <c r="C55">
        <f>ROUND('Ausgaben-A_kam.'!D69,0)</f>
        <v>0</v>
      </c>
      <c r="D55">
        <f>ROUND('Ausgaben-A_kam.'!E69,0)</f>
        <v>0</v>
      </c>
      <c r="E55">
        <f>ROUND('Ausgaben-A_kam.'!F69,0)</f>
        <v>0</v>
      </c>
      <c r="F55">
        <f>ROUND('Ausgaben-A_kam.'!G69,0)</f>
        <v>0</v>
      </c>
      <c r="G55">
        <f>ROUND('Ausgaben-A_kam.'!H69,0)</f>
        <v>0</v>
      </c>
      <c r="H55">
        <f>ROUND('Ausgaben-A_kam.'!I69,0)</f>
        <v>0</v>
      </c>
      <c r="I55">
        <f>ROUND('Ausgaben-A_kam.'!J69,0)</f>
        <v>0</v>
      </c>
      <c r="J55">
        <f>ROUND('Ausgaben-A_kam.'!K69,0)</f>
        <v>0</v>
      </c>
      <c r="K55">
        <f>ROUND('Ausgaben-A_kam.'!L69,0)</f>
        <v>0</v>
      </c>
      <c r="L55">
        <f>ROUND('Ausgaben-A_kam.'!M69,0)</f>
        <v>0</v>
      </c>
      <c r="M55">
        <f>ROUND('Ausgaben-A_kam.'!O69,0)</f>
        <v>0</v>
      </c>
      <c r="N55">
        <f>ROUND('Einnahmen-A_kam.'!D69,0)</f>
        <v>0</v>
      </c>
      <c r="O55">
        <f>ROUND('Einnahmen-A_kam.'!E69,0)</f>
        <v>0</v>
      </c>
      <c r="P55">
        <f>ROUND('Einnahmen-A_kam.'!F69,0)</f>
        <v>0</v>
      </c>
      <c r="Q55">
        <f>ROUND('Einnahmen-A_kam.'!G69,0)</f>
        <v>0</v>
      </c>
      <c r="R55">
        <f>ROUND('Einnahmen-A_kam.'!H69,0)</f>
        <v>0</v>
      </c>
      <c r="S55">
        <f>ROUND('Einnahmen-A_kam.'!I69,0)</f>
        <v>0</v>
      </c>
      <c r="V55" s="232" t="str">
        <f t="shared" si="1"/>
        <v>weg</v>
      </c>
    </row>
    <row r="56" spans="1:22">
      <c r="A56" t="s">
        <v>362</v>
      </c>
      <c r="B56" t="s">
        <v>136</v>
      </c>
      <c r="C56">
        <f>ROUND('Ausgaben-A_kam.'!D70,0)</f>
        <v>0</v>
      </c>
      <c r="D56">
        <f>ROUND('Ausgaben-A_kam.'!E70,0)</f>
        <v>0</v>
      </c>
      <c r="E56">
        <f>ROUND('Ausgaben-A_kam.'!F70,0)</f>
        <v>0</v>
      </c>
      <c r="F56">
        <f>ROUND('Ausgaben-A_kam.'!G70,0)</f>
        <v>0</v>
      </c>
      <c r="G56">
        <f>ROUND('Ausgaben-A_kam.'!H70,0)</f>
        <v>0</v>
      </c>
      <c r="H56">
        <f>ROUND('Ausgaben-A_kam.'!I70,0)</f>
        <v>0</v>
      </c>
      <c r="I56">
        <f>ROUND('Ausgaben-A_kam.'!J70,0)</f>
        <v>0</v>
      </c>
      <c r="J56">
        <f>ROUND('Ausgaben-A_kam.'!K70,0)</f>
        <v>0</v>
      </c>
      <c r="K56">
        <f>ROUND('Ausgaben-A_kam.'!L70,0)</f>
        <v>0</v>
      </c>
      <c r="L56">
        <f>ROUND('Ausgaben-A_kam.'!M70,0)</f>
        <v>0</v>
      </c>
      <c r="M56">
        <f>ROUND('Ausgaben-A_kam.'!O70,0)</f>
        <v>0</v>
      </c>
      <c r="N56">
        <f>ROUND('Einnahmen-A_kam.'!D70,0)</f>
        <v>0</v>
      </c>
      <c r="O56">
        <f>ROUND('Einnahmen-A_kam.'!E70,0)</f>
        <v>0</v>
      </c>
      <c r="P56">
        <f>ROUND('Einnahmen-A_kam.'!F70,0)</f>
        <v>0</v>
      </c>
      <c r="Q56">
        <f>ROUND('Einnahmen-A_kam.'!G70,0)</f>
        <v>0</v>
      </c>
      <c r="R56">
        <f>ROUND('Einnahmen-A_kam.'!H70,0)</f>
        <v>0</v>
      </c>
      <c r="S56">
        <f>ROUND('Einnahmen-A_kam.'!I70,0)</f>
        <v>0</v>
      </c>
      <c r="V56" s="232" t="str">
        <f t="shared" si="1"/>
        <v>weg</v>
      </c>
    </row>
    <row r="57" spans="1:22">
      <c r="A57" t="s">
        <v>362</v>
      </c>
      <c r="B57" t="s">
        <v>137</v>
      </c>
      <c r="C57">
        <f>ROUND('Ausgaben-A_kam.'!D71,0)</f>
        <v>0</v>
      </c>
      <c r="D57">
        <f>ROUND('Ausgaben-A_kam.'!E71,0)</f>
        <v>0</v>
      </c>
      <c r="E57">
        <f>ROUND('Ausgaben-A_kam.'!F71,0)</f>
        <v>0</v>
      </c>
      <c r="F57">
        <f>ROUND('Ausgaben-A_kam.'!G71,0)</f>
        <v>0</v>
      </c>
      <c r="G57">
        <f>ROUND('Ausgaben-A_kam.'!H71,0)</f>
        <v>0</v>
      </c>
      <c r="H57">
        <f>ROUND('Ausgaben-A_kam.'!I71,0)</f>
        <v>0</v>
      </c>
      <c r="I57">
        <f>ROUND('Ausgaben-A_kam.'!J71,0)</f>
        <v>0</v>
      </c>
      <c r="J57">
        <f>ROUND('Ausgaben-A_kam.'!K71,0)</f>
        <v>0</v>
      </c>
      <c r="K57">
        <f>ROUND('Ausgaben-A_kam.'!L71,0)</f>
        <v>0</v>
      </c>
      <c r="L57">
        <f>ROUND('Ausgaben-A_kam.'!M71,0)</f>
        <v>0</v>
      </c>
      <c r="M57">
        <f>ROUND('Ausgaben-A_kam.'!O71,0)</f>
        <v>0</v>
      </c>
      <c r="N57">
        <f>ROUND('Einnahmen-A_kam.'!D71,0)</f>
        <v>0</v>
      </c>
      <c r="O57">
        <f>ROUND('Einnahmen-A_kam.'!E71,0)</f>
        <v>0</v>
      </c>
      <c r="P57">
        <f>ROUND('Einnahmen-A_kam.'!F71,0)</f>
        <v>0</v>
      </c>
      <c r="Q57">
        <f>ROUND('Einnahmen-A_kam.'!G71,0)</f>
        <v>0</v>
      </c>
      <c r="R57">
        <f>ROUND('Einnahmen-A_kam.'!H71,0)</f>
        <v>0</v>
      </c>
      <c r="S57">
        <f>ROUND('Einnahmen-A_kam.'!I71,0)</f>
        <v>0</v>
      </c>
      <c r="V57" s="232" t="str">
        <f t="shared" si="1"/>
        <v>weg</v>
      </c>
    </row>
    <row r="58" spans="1:22">
      <c r="A58" t="s">
        <v>362</v>
      </c>
      <c r="B58" s="292" t="s">
        <v>398</v>
      </c>
      <c r="C58">
        <f>ROUND('Ausgaben-A_kam.'!D72,0)</f>
        <v>0</v>
      </c>
      <c r="D58">
        <f>ROUND('Ausgaben-A_kam.'!E72,0)</f>
        <v>0</v>
      </c>
      <c r="E58">
        <f>ROUND('Ausgaben-A_kam.'!F72,0)</f>
        <v>0</v>
      </c>
      <c r="F58">
        <f>ROUND('Ausgaben-A_kam.'!G72,0)</f>
        <v>0</v>
      </c>
      <c r="G58">
        <f>ROUND('Ausgaben-A_kam.'!H72,0)</f>
        <v>0</v>
      </c>
      <c r="H58">
        <f>ROUND('Ausgaben-A_kam.'!I72,0)</f>
        <v>0</v>
      </c>
      <c r="I58">
        <f>ROUND('Ausgaben-A_kam.'!J72,0)</f>
        <v>0</v>
      </c>
      <c r="J58">
        <f>ROUND('Ausgaben-A_kam.'!K72,0)</f>
        <v>0</v>
      </c>
      <c r="K58">
        <f>ROUND('Ausgaben-A_kam.'!L72,0)</f>
        <v>0</v>
      </c>
      <c r="L58">
        <f>ROUND('Ausgaben-A_kam.'!M72,0)</f>
        <v>0</v>
      </c>
      <c r="M58">
        <f>ROUND('Ausgaben-A_kam.'!O72,0)</f>
        <v>0</v>
      </c>
      <c r="N58">
        <f>ROUND('Einnahmen-A_kam.'!D72,0)</f>
        <v>0</v>
      </c>
      <c r="O58">
        <f>ROUND('Einnahmen-A_kam.'!E72,0)</f>
        <v>0</v>
      </c>
      <c r="P58">
        <f>ROUND('Einnahmen-A_kam.'!F72,0)</f>
        <v>0</v>
      </c>
      <c r="Q58">
        <f>ROUND('Einnahmen-A_kam.'!G72,0)</f>
        <v>0</v>
      </c>
      <c r="R58">
        <f>ROUND('Einnahmen-A_kam.'!H72,0)</f>
        <v>0</v>
      </c>
      <c r="S58">
        <f>ROUND('Einnahmen-A_kam.'!I72,0)</f>
        <v>0</v>
      </c>
      <c r="V58" s="232" t="str">
        <f t="shared" ref="V58:V59" si="2">IF(AND(SUM(A58:L58)+SUM(N58:S58)=0,M58=0),"weg","ok")</f>
        <v>weg</v>
      </c>
    </row>
    <row r="59" spans="1:22">
      <c r="A59" t="s">
        <v>362</v>
      </c>
      <c r="B59" s="292" t="s">
        <v>400</v>
      </c>
      <c r="C59">
        <f>ROUND('Ausgaben-A_kam.'!D73,0)</f>
        <v>0</v>
      </c>
      <c r="D59">
        <f>ROUND('Ausgaben-A_kam.'!E73,0)</f>
        <v>0</v>
      </c>
      <c r="E59">
        <f>ROUND('Ausgaben-A_kam.'!F73,0)</f>
        <v>0</v>
      </c>
      <c r="F59">
        <f>ROUND('Ausgaben-A_kam.'!G73,0)</f>
        <v>0</v>
      </c>
      <c r="G59">
        <f>ROUND('Ausgaben-A_kam.'!H73,0)</f>
        <v>0</v>
      </c>
      <c r="H59">
        <f>ROUND('Ausgaben-A_kam.'!I73,0)</f>
        <v>0</v>
      </c>
      <c r="I59">
        <f>ROUND('Ausgaben-A_kam.'!J73,0)</f>
        <v>0</v>
      </c>
      <c r="J59">
        <f>ROUND('Ausgaben-A_kam.'!K73,0)</f>
        <v>0</v>
      </c>
      <c r="K59">
        <f>ROUND('Ausgaben-A_kam.'!L73,0)</f>
        <v>0</v>
      </c>
      <c r="L59">
        <f>ROUND('Ausgaben-A_kam.'!M73,0)</f>
        <v>0</v>
      </c>
      <c r="M59">
        <f>ROUND('Ausgaben-A_kam.'!O73,0)</f>
        <v>0</v>
      </c>
      <c r="N59">
        <f>ROUND('Einnahmen-A_kam.'!D73,0)</f>
        <v>0</v>
      </c>
      <c r="O59">
        <f>ROUND('Einnahmen-A_kam.'!E73,0)</f>
        <v>0</v>
      </c>
      <c r="P59">
        <f>ROUND('Einnahmen-A_kam.'!F73,0)</f>
        <v>0</v>
      </c>
      <c r="Q59">
        <f>ROUND('Einnahmen-A_kam.'!G73,0)</f>
        <v>0</v>
      </c>
      <c r="R59">
        <f>ROUND('Einnahmen-A_kam.'!H73,0)</f>
        <v>0</v>
      </c>
      <c r="S59">
        <f>ROUND('Einnahmen-A_kam.'!I73,0)</f>
        <v>0</v>
      </c>
      <c r="V59" s="232" t="str">
        <f t="shared" si="2"/>
        <v>weg</v>
      </c>
    </row>
    <row r="60" spans="1:22">
      <c r="A60" t="s">
        <v>362</v>
      </c>
      <c r="B60" t="s">
        <v>53</v>
      </c>
      <c r="C60">
        <f>ROUND('Ausgaben-A_kam.'!D75,0)</f>
        <v>0</v>
      </c>
      <c r="D60">
        <f>ROUND('Ausgaben-A_kam.'!E75,0)</f>
        <v>0</v>
      </c>
      <c r="E60">
        <f>ROUND('Ausgaben-A_kam.'!F75,0)</f>
        <v>0</v>
      </c>
      <c r="F60">
        <f>ROUND('Ausgaben-A_kam.'!G75,0)</f>
        <v>0</v>
      </c>
      <c r="G60">
        <f>ROUND('Ausgaben-A_kam.'!H75,0)</f>
        <v>0</v>
      </c>
      <c r="H60">
        <f>ROUND('Ausgaben-A_kam.'!I75,0)</f>
        <v>0</v>
      </c>
      <c r="I60">
        <f>ROUND('Ausgaben-A_kam.'!J75,0)</f>
        <v>0</v>
      </c>
      <c r="J60">
        <f>ROUND('Ausgaben-A_kam.'!K75,0)</f>
        <v>0</v>
      </c>
      <c r="K60">
        <f>ROUND('Ausgaben-A_kam.'!L75,0)</f>
        <v>0</v>
      </c>
      <c r="L60">
        <f>ROUND('Ausgaben-A_kam.'!M75,0)</f>
        <v>0</v>
      </c>
      <c r="M60">
        <f>ROUND('Ausgaben-A_kam.'!O75,0)</f>
        <v>0</v>
      </c>
      <c r="N60">
        <f>ROUND('Einnahmen-A_kam.'!D75,0)</f>
        <v>0</v>
      </c>
      <c r="O60">
        <f>ROUND('Einnahmen-A_kam.'!E75,0)</f>
        <v>0</v>
      </c>
      <c r="P60">
        <f>ROUND('Einnahmen-A_kam.'!F75,0)</f>
        <v>0</v>
      </c>
      <c r="Q60">
        <f>ROUND('Einnahmen-A_kam.'!G75,0)</f>
        <v>0</v>
      </c>
      <c r="R60">
        <f>ROUND('Einnahmen-A_kam.'!H75,0)</f>
        <v>0</v>
      </c>
      <c r="S60">
        <f>ROUND('Einnahmen-A_kam.'!I75,0)</f>
        <v>0</v>
      </c>
      <c r="V60" s="232" t="str">
        <f t="shared" ref="V60:V72" si="3">IF(AND(SUM(A60:L60)+SUM(N60:S60)=0,M60=0),"weg","ok")</f>
        <v>weg</v>
      </c>
    </row>
    <row r="61" spans="1:22">
      <c r="A61" t="s">
        <v>362</v>
      </c>
      <c r="B61" t="s">
        <v>54</v>
      </c>
      <c r="C61">
        <f>ROUND('Ausgaben-A_kam.'!D76,0)</f>
        <v>0</v>
      </c>
      <c r="D61">
        <f>ROUND('Ausgaben-A_kam.'!E76,0)</f>
        <v>0</v>
      </c>
      <c r="E61">
        <f>ROUND('Ausgaben-A_kam.'!F76,0)</f>
        <v>0</v>
      </c>
      <c r="F61">
        <f>ROUND('Ausgaben-A_kam.'!G76,0)</f>
        <v>0</v>
      </c>
      <c r="G61">
        <f>ROUND('Ausgaben-A_kam.'!H76,0)</f>
        <v>0</v>
      </c>
      <c r="H61">
        <f>ROUND('Ausgaben-A_kam.'!I76,0)</f>
        <v>0</v>
      </c>
      <c r="I61">
        <f>ROUND('Ausgaben-A_kam.'!J76,0)</f>
        <v>0</v>
      </c>
      <c r="J61">
        <f>ROUND('Ausgaben-A_kam.'!K76,0)</f>
        <v>0</v>
      </c>
      <c r="K61">
        <f>ROUND('Ausgaben-A_kam.'!L76,0)</f>
        <v>0</v>
      </c>
      <c r="L61">
        <f>ROUND('Ausgaben-A_kam.'!M76,0)</f>
        <v>0</v>
      </c>
      <c r="M61">
        <f>ROUND('Ausgaben-A_kam.'!O76,0)</f>
        <v>0</v>
      </c>
      <c r="N61">
        <f>ROUND('Einnahmen-A_kam.'!D76,0)</f>
        <v>0</v>
      </c>
      <c r="O61">
        <f>ROUND('Einnahmen-A_kam.'!E76,0)</f>
        <v>0</v>
      </c>
      <c r="P61">
        <f>ROUND('Einnahmen-A_kam.'!F76,0)</f>
        <v>0</v>
      </c>
      <c r="Q61">
        <f>ROUND('Einnahmen-A_kam.'!G76,0)</f>
        <v>0</v>
      </c>
      <c r="R61">
        <f>ROUND('Einnahmen-A_kam.'!H76,0)</f>
        <v>0</v>
      </c>
      <c r="S61">
        <f>ROUND('Einnahmen-A_kam.'!I76,0)</f>
        <v>0</v>
      </c>
      <c r="V61" s="232" t="str">
        <f t="shared" si="3"/>
        <v>weg</v>
      </c>
    </row>
    <row r="62" spans="1:22">
      <c r="A62" t="s">
        <v>362</v>
      </c>
      <c r="B62" t="s">
        <v>56</v>
      </c>
      <c r="C62">
        <f>ROUND('Ausgaben-A_kam.'!D78,0)</f>
        <v>0</v>
      </c>
      <c r="D62">
        <f>ROUND('Ausgaben-A_kam.'!E78,0)</f>
        <v>0</v>
      </c>
      <c r="E62">
        <f>ROUND('Ausgaben-A_kam.'!F78,0)</f>
        <v>0</v>
      </c>
      <c r="F62">
        <f>ROUND('Ausgaben-A_kam.'!G78,0)</f>
        <v>0</v>
      </c>
      <c r="G62">
        <f>ROUND('Ausgaben-A_kam.'!H78,0)</f>
        <v>0</v>
      </c>
      <c r="H62">
        <f>ROUND('Ausgaben-A_kam.'!I78,0)</f>
        <v>0</v>
      </c>
      <c r="I62">
        <f>ROUND('Ausgaben-A_kam.'!J78,0)</f>
        <v>0</v>
      </c>
      <c r="J62">
        <f>ROUND('Ausgaben-A_kam.'!K78,0)</f>
        <v>0</v>
      </c>
      <c r="K62">
        <f>ROUND('Ausgaben-A_kam.'!L78,0)</f>
        <v>0</v>
      </c>
      <c r="L62">
        <f>ROUND('Ausgaben-A_kam.'!M78,0)</f>
        <v>0</v>
      </c>
      <c r="M62">
        <f>ROUND('Ausgaben-A_kam.'!O78,0)</f>
        <v>0</v>
      </c>
      <c r="N62">
        <f>ROUND('Einnahmen-A_kam.'!D78,0)</f>
        <v>0</v>
      </c>
      <c r="O62">
        <f>ROUND('Einnahmen-A_kam.'!E78,0)</f>
        <v>0</v>
      </c>
      <c r="P62">
        <f>ROUND('Einnahmen-A_kam.'!F78,0)</f>
        <v>0</v>
      </c>
      <c r="Q62">
        <f>ROUND('Einnahmen-A_kam.'!G78,0)</f>
        <v>0</v>
      </c>
      <c r="R62">
        <f>ROUND('Einnahmen-A_kam.'!H78,0)</f>
        <v>0</v>
      </c>
      <c r="S62">
        <f>ROUND('Einnahmen-A_kam.'!I78,0)</f>
        <v>0</v>
      </c>
      <c r="V62" s="232" t="str">
        <f t="shared" si="3"/>
        <v>weg</v>
      </c>
    </row>
    <row r="63" spans="1:22">
      <c r="A63" t="s">
        <v>362</v>
      </c>
      <c r="B63" t="s">
        <v>58</v>
      </c>
      <c r="C63">
        <f>ROUND('Ausgaben-A_kam.'!D79,0)</f>
        <v>0</v>
      </c>
      <c r="D63">
        <f>ROUND('Ausgaben-A_kam.'!E79,0)</f>
        <v>0</v>
      </c>
      <c r="E63">
        <f>ROUND('Ausgaben-A_kam.'!F79,0)</f>
        <v>0</v>
      </c>
      <c r="F63">
        <f>ROUND('Ausgaben-A_kam.'!G79,0)</f>
        <v>0</v>
      </c>
      <c r="G63">
        <f>ROUND('Ausgaben-A_kam.'!H79,0)</f>
        <v>0</v>
      </c>
      <c r="H63">
        <f>ROUND('Ausgaben-A_kam.'!I79,0)</f>
        <v>0</v>
      </c>
      <c r="I63">
        <f>ROUND('Ausgaben-A_kam.'!J79,0)</f>
        <v>0</v>
      </c>
      <c r="J63">
        <f>ROUND('Ausgaben-A_kam.'!K79,0)</f>
        <v>0</v>
      </c>
      <c r="K63">
        <f>ROUND('Ausgaben-A_kam.'!L79,0)</f>
        <v>0</v>
      </c>
      <c r="L63">
        <f>ROUND('Ausgaben-A_kam.'!M79,0)</f>
        <v>0</v>
      </c>
      <c r="M63">
        <f>ROUND('Ausgaben-A_kam.'!O79,0)</f>
        <v>0</v>
      </c>
      <c r="N63">
        <f>ROUND('Einnahmen-A_kam.'!D79,0)</f>
        <v>0</v>
      </c>
      <c r="O63">
        <f>ROUND('Einnahmen-A_kam.'!E79,0)</f>
        <v>0</v>
      </c>
      <c r="P63">
        <f>ROUND('Einnahmen-A_kam.'!F79,0)</f>
        <v>0</v>
      </c>
      <c r="Q63">
        <f>ROUND('Einnahmen-A_kam.'!G79,0)</f>
        <v>0</v>
      </c>
      <c r="R63">
        <f>ROUND('Einnahmen-A_kam.'!H79,0)</f>
        <v>0</v>
      </c>
      <c r="S63">
        <f>ROUND('Einnahmen-A_kam.'!I79,0)</f>
        <v>0</v>
      </c>
      <c r="V63" s="232" t="str">
        <f t="shared" si="3"/>
        <v>weg</v>
      </c>
    </row>
    <row r="64" spans="1:22">
      <c r="A64" t="s">
        <v>362</v>
      </c>
      <c r="B64" t="s">
        <v>45</v>
      </c>
      <c r="C64">
        <f>ROUND('Ausgaben-A_kam.'!D81,0)</f>
        <v>0</v>
      </c>
      <c r="D64">
        <f>ROUND('Ausgaben-A_kam.'!E81,0)</f>
        <v>0</v>
      </c>
      <c r="E64">
        <f>ROUND('Ausgaben-A_kam.'!F81,0)</f>
        <v>0</v>
      </c>
      <c r="F64">
        <f>ROUND('Ausgaben-A_kam.'!G81,0)</f>
        <v>0</v>
      </c>
      <c r="G64">
        <f>ROUND('Ausgaben-A_kam.'!H81,0)</f>
        <v>0</v>
      </c>
      <c r="H64">
        <f>ROUND('Ausgaben-A_kam.'!I81,0)</f>
        <v>0</v>
      </c>
      <c r="I64">
        <f>ROUND('Ausgaben-A_kam.'!J81,0)</f>
        <v>0</v>
      </c>
      <c r="J64">
        <f>ROUND('Ausgaben-A_kam.'!K81,0)</f>
        <v>0</v>
      </c>
      <c r="K64">
        <f>ROUND('Ausgaben-A_kam.'!L81,0)</f>
        <v>0</v>
      </c>
      <c r="L64">
        <f>ROUND('Ausgaben-A_kam.'!M81,0)</f>
        <v>0</v>
      </c>
      <c r="M64">
        <f>ROUND('Ausgaben-A_kam.'!O81,0)</f>
        <v>0</v>
      </c>
      <c r="N64">
        <f>ROUND('Einnahmen-A_kam.'!D81,0)</f>
        <v>0</v>
      </c>
      <c r="O64">
        <f>ROUND('Einnahmen-A_kam.'!E81,0)</f>
        <v>0</v>
      </c>
      <c r="P64">
        <f>ROUND('Einnahmen-A_kam.'!F81,0)</f>
        <v>0</v>
      </c>
      <c r="Q64">
        <f>ROUND('Einnahmen-A_kam.'!G81,0)</f>
        <v>0</v>
      </c>
      <c r="R64">
        <f>ROUND('Einnahmen-A_kam.'!H81,0)</f>
        <v>0</v>
      </c>
      <c r="S64">
        <f>ROUND('Einnahmen-A_kam.'!I81,0)</f>
        <v>0</v>
      </c>
      <c r="V64" s="232" t="str">
        <f t="shared" si="3"/>
        <v>weg</v>
      </c>
    </row>
    <row r="65" spans="1:22">
      <c r="A65" t="s">
        <v>362</v>
      </c>
      <c r="B65" t="s">
        <v>47</v>
      </c>
      <c r="C65">
        <f>ROUND('Ausgaben-A_kam.'!D82,0)</f>
        <v>0</v>
      </c>
      <c r="D65">
        <f>ROUND('Ausgaben-A_kam.'!E82,0)</f>
        <v>0</v>
      </c>
      <c r="E65">
        <f>ROUND('Ausgaben-A_kam.'!F82,0)</f>
        <v>0</v>
      </c>
      <c r="F65">
        <f>ROUND('Ausgaben-A_kam.'!G82,0)</f>
        <v>0</v>
      </c>
      <c r="G65">
        <f>ROUND('Ausgaben-A_kam.'!H82,0)</f>
        <v>0</v>
      </c>
      <c r="H65">
        <f>ROUND('Ausgaben-A_kam.'!I82,0)</f>
        <v>0</v>
      </c>
      <c r="I65">
        <f>ROUND('Ausgaben-A_kam.'!J82,0)</f>
        <v>0</v>
      </c>
      <c r="J65">
        <f>ROUND('Ausgaben-A_kam.'!K82,0)</f>
        <v>0</v>
      </c>
      <c r="K65">
        <f>ROUND('Ausgaben-A_kam.'!L82,0)</f>
        <v>0</v>
      </c>
      <c r="L65">
        <f>ROUND('Ausgaben-A_kam.'!M82,0)</f>
        <v>0</v>
      </c>
      <c r="M65">
        <f>ROUND('Ausgaben-A_kam.'!O82,0)</f>
        <v>0</v>
      </c>
      <c r="N65">
        <f>ROUND('Einnahmen-A_kam.'!D82,0)</f>
        <v>0</v>
      </c>
      <c r="O65">
        <f>ROUND('Einnahmen-A_kam.'!E82,0)</f>
        <v>0</v>
      </c>
      <c r="P65">
        <f>ROUND('Einnahmen-A_kam.'!F82,0)</f>
        <v>0</v>
      </c>
      <c r="Q65">
        <f>ROUND('Einnahmen-A_kam.'!G82,0)</f>
        <v>0</v>
      </c>
      <c r="R65">
        <f>ROUND('Einnahmen-A_kam.'!H82,0)</f>
        <v>0</v>
      </c>
      <c r="S65">
        <f>ROUND('Einnahmen-A_kam.'!I82,0)</f>
        <v>0</v>
      </c>
      <c r="V65" s="232" t="str">
        <f t="shared" si="3"/>
        <v>weg</v>
      </c>
    </row>
    <row r="66" spans="1:22">
      <c r="A66" t="s">
        <v>362</v>
      </c>
      <c r="B66" t="s">
        <v>48</v>
      </c>
      <c r="C66">
        <f>ROUND('Ausgaben-A_kam.'!D83,0)</f>
        <v>0</v>
      </c>
      <c r="D66">
        <f>ROUND('Ausgaben-A_kam.'!E83,0)</f>
        <v>0</v>
      </c>
      <c r="E66">
        <f>ROUND('Ausgaben-A_kam.'!F83,0)</f>
        <v>0</v>
      </c>
      <c r="F66">
        <f>ROUND('Ausgaben-A_kam.'!G83,0)</f>
        <v>0</v>
      </c>
      <c r="G66">
        <f>ROUND('Ausgaben-A_kam.'!H83,0)</f>
        <v>0</v>
      </c>
      <c r="H66">
        <f>ROUND('Ausgaben-A_kam.'!I83,0)</f>
        <v>0</v>
      </c>
      <c r="I66">
        <f>ROUND('Ausgaben-A_kam.'!J83,0)</f>
        <v>0</v>
      </c>
      <c r="J66">
        <f>ROUND('Ausgaben-A_kam.'!K83,0)</f>
        <v>0</v>
      </c>
      <c r="K66">
        <f>ROUND('Ausgaben-A_kam.'!L83,0)</f>
        <v>0</v>
      </c>
      <c r="L66">
        <f>ROUND('Ausgaben-A_kam.'!M83,0)</f>
        <v>0</v>
      </c>
      <c r="M66">
        <f>ROUND('Ausgaben-A_kam.'!O83,0)</f>
        <v>0</v>
      </c>
      <c r="N66">
        <f>ROUND('Einnahmen-A_kam.'!D83,0)</f>
        <v>0</v>
      </c>
      <c r="O66">
        <f>ROUND('Einnahmen-A_kam.'!E83,0)</f>
        <v>0</v>
      </c>
      <c r="P66">
        <f>ROUND('Einnahmen-A_kam.'!F83,0)</f>
        <v>0</v>
      </c>
      <c r="Q66">
        <f>ROUND('Einnahmen-A_kam.'!G83,0)</f>
        <v>0</v>
      </c>
      <c r="R66">
        <f>ROUND('Einnahmen-A_kam.'!H83,0)</f>
        <v>0</v>
      </c>
      <c r="S66">
        <f>ROUND('Einnahmen-A_kam.'!I83,0)</f>
        <v>0</v>
      </c>
      <c r="V66" s="232" t="str">
        <f t="shared" si="3"/>
        <v>weg</v>
      </c>
    </row>
    <row r="67" spans="1:22">
      <c r="A67" t="s">
        <v>362</v>
      </c>
      <c r="B67" t="s">
        <v>49</v>
      </c>
      <c r="C67">
        <f>ROUND('Ausgaben-A_kam.'!D84,0)</f>
        <v>0</v>
      </c>
      <c r="D67">
        <f>ROUND('Ausgaben-A_kam.'!E84,0)</f>
        <v>0</v>
      </c>
      <c r="E67">
        <f>ROUND('Ausgaben-A_kam.'!F84,0)</f>
        <v>0</v>
      </c>
      <c r="F67">
        <f>ROUND('Ausgaben-A_kam.'!G84,0)</f>
        <v>0</v>
      </c>
      <c r="G67">
        <f>ROUND('Ausgaben-A_kam.'!H84,0)</f>
        <v>0</v>
      </c>
      <c r="H67">
        <f>ROUND('Ausgaben-A_kam.'!I84,0)</f>
        <v>0</v>
      </c>
      <c r="I67">
        <f>ROUND('Ausgaben-A_kam.'!J84,0)</f>
        <v>0</v>
      </c>
      <c r="J67">
        <f>ROUND('Ausgaben-A_kam.'!K84,0)</f>
        <v>0</v>
      </c>
      <c r="K67">
        <f>ROUND('Ausgaben-A_kam.'!L84,0)</f>
        <v>0</v>
      </c>
      <c r="L67">
        <f>ROUND('Ausgaben-A_kam.'!M84,0)</f>
        <v>0</v>
      </c>
      <c r="M67">
        <f>ROUND('Ausgaben-A_kam.'!O84,0)</f>
        <v>0</v>
      </c>
      <c r="N67">
        <f>ROUND('Einnahmen-A_kam.'!D84,0)</f>
        <v>0</v>
      </c>
      <c r="O67">
        <f>ROUND('Einnahmen-A_kam.'!E84,0)</f>
        <v>0</v>
      </c>
      <c r="P67">
        <f>ROUND('Einnahmen-A_kam.'!F84,0)</f>
        <v>0</v>
      </c>
      <c r="Q67">
        <f>ROUND('Einnahmen-A_kam.'!G84,0)</f>
        <v>0</v>
      </c>
      <c r="R67">
        <f>ROUND('Einnahmen-A_kam.'!H84,0)</f>
        <v>0</v>
      </c>
      <c r="S67">
        <f>ROUND('Einnahmen-A_kam.'!I84,0)</f>
        <v>0</v>
      </c>
      <c r="V67" s="232" t="str">
        <f t="shared" si="3"/>
        <v>weg</v>
      </c>
    </row>
    <row r="68" spans="1:22">
      <c r="A68" t="s">
        <v>362</v>
      </c>
      <c r="B68" t="s">
        <v>51</v>
      </c>
      <c r="C68">
        <f>ROUND('Ausgaben-A_kam.'!D85,0)</f>
        <v>0</v>
      </c>
      <c r="D68">
        <f>ROUND('Ausgaben-A_kam.'!E85,0)</f>
        <v>0</v>
      </c>
      <c r="E68">
        <f>ROUND('Ausgaben-A_kam.'!F85,0)</f>
        <v>0</v>
      </c>
      <c r="F68">
        <f>ROUND('Ausgaben-A_kam.'!G85,0)</f>
        <v>0</v>
      </c>
      <c r="G68">
        <f>ROUND('Ausgaben-A_kam.'!H85,0)</f>
        <v>0</v>
      </c>
      <c r="H68">
        <f>ROUND('Ausgaben-A_kam.'!I85,0)</f>
        <v>0</v>
      </c>
      <c r="I68">
        <f>ROUND('Ausgaben-A_kam.'!J85,0)</f>
        <v>0</v>
      </c>
      <c r="J68">
        <f>ROUND('Ausgaben-A_kam.'!K85,0)</f>
        <v>0</v>
      </c>
      <c r="K68">
        <f>ROUND('Ausgaben-A_kam.'!L85,0)</f>
        <v>0</v>
      </c>
      <c r="L68">
        <f>ROUND('Ausgaben-A_kam.'!M85,0)</f>
        <v>0</v>
      </c>
      <c r="M68">
        <f>ROUND('Ausgaben-A_kam.'!O85,0)</f>
        <v>0</v>
      </c>
      <c r="N68">
        <f>ROUND('Einnahmen-A_kam.'!D85,0)</f>
        <v>0</v>
      </c>
      <c r="O68">
        <f>ROUND('Einnahmen-A_kam.'!E85,0)</f>
        <v>0</v>
      </c>
      <c r="P68">
        <f>ROUND('Einnahmen-A_kam.'!F85,0)</f>
        <v>0</v>
      </c>
      <c r="Q68">
        <f>ROUND('Einnahmen-A_kam.'!G85,0)</f>
        <v>0</v>
      </c>
      <c r="R68">
        <f>ROUND('Einnahmen-A_kam.'!H85,0)</f>
        <v>0</v>
      </c>
      <c r="S68">
        <f>ROUND('Einnahmen-A_kam.'!I85,0)</f>
        <v>0</v>
      </c>
      <c r="V68" s="232" t="str">
        <f t="shared" si="3"/>
        <v>weg</v>
      </c>
    </row>
    <row r="69" spans="1:22">
      <c r="A69" t="s">
        <v>362</v>
      </c>
      <c r="B69" t="s">
        <v>337</v>
      </c>
      <c r="C69">
        <f>ROUND('Ausgaben-A_kam.'!D86,0)</f>
        <v>0</v>
      </c>
      <c r="D69">
        <f>ROUND('Ausgaben-A_kam.'!E86,0)</f>
        <v>0</v>
      </c>
      <c r="E69">
        <f>ROUND('Ausgaben-A_kam.'!F86,0)</f>
        <v>0</v>
      </c>
      <c r="F69">
        <f>ROUND('Ausgaben-A_kam.'!G86,0)</f>
        <v>0</v>
      </c>
      <c r="G69">
        <f>ROUND('Ausgaben-A_kam.'!H86,0)</f>
        <v>0</v>
      </c>
      <c r="H69">
        <f>ROUND('Ausgaben-A_kam.'!I86,0)</f>
        <v>0</v>
      </c>
      <c r="I69">
        <f>ROUND('Ausgaben-A_kam.'!J86,0)</f>
        <v>0</v>
      </c>
      <c r="J69">
        <f>ROUND('Ausgaben-A_kam.'!K86,0)</f>
        <v>0</v>
      </c>
      <c r="K69">
        <f>ROUND('Ausgaben-A_kam.'!L86,0)</f>
        <v>0</v>
      </c>
      <c r="L69">
        <f>ROUND('Ausgaben-A_kam.'!M86,0)</f>
        <v>0</v>
      </c>
      <c r="M69">
        <f>ROUND('Ausgaben-A_kam.'!O86,0)</f>
        <v>0</v>
      </c>
      <c r="N69">
        <f>ROUND('Einnahmen-A_kam.'!D86,0)</f>
        <v>0</v>
      </c>
      <c r="O69">
        <f>ROUND('Einnahmen-A_kam.'!E86,0)</f>
        <v>0</v>
      </c>
      <c r="P69">
        <f>ROUND('Einnahmen-A_kam.'!F86,0)</f>
        <v>0</v>
      </c>
      <c r="Q69">
        <f>ROUND('Einnahmen-A_kam.'!G86,0)</f>
        <v>0</v>
      </c>
      <c r="R69">
        <f>ROUND('Einnahmen-A_kam.'!H86,0)</f>
        <v>0</v>
      </c>
      <c r="S69">
        <f>ROUND('Einnahmen-A_kam.'!I86,0)</f>
        <v>0</v>
      </c>
      <c r="V69" s="232" t="str">
        <f t="shared" si="3"/>
        <v>weg</v>
      </c>
    </row>
    <row r="70" spans="1:22">
      <c r="A70" t="s">
        <v>362</v>
      </c>
      <c r="B70" t="s">
        <v>336</v>
      </c>
      <c r="C70">
        <f>ROUND('Ausgaben-A_kam.'!D87,0)</f>
        <v>0</v>
      </c>
      <c r="D70">
        <f>ROUND('Ausgaben-A_kam.'!E87,0)</f>
        <v>0</v>
      </c>
      <c r="E70">
        <f>ROUND('Ausgaben-A_kam.'!F87,0)</f>
        <v>0</v>
      </c>
      <c r="F70">
        <f>ROUND('Ausgaben-A_kam.'!G87,0)</f>
        <v>0</v>
      </c>
      <c r="G70">
        <f>ROUND('Ausgaben-A_kam.'!H87,0)</f>
        <v>0</v>
      </c>
      <c r="H70">
        <f>ROUND('Ausgaben-A_kam.'!I87,0)</f>
        <v>0</v>
      </c>
      <c r="I70">
        <f>ROUND('Ausgaben-A_kam.'!J87,0)</f>
        <v>0</v>
      </c>
      <c r="J70">
        <f>ROUND('Ausgaben-A_kam.'!K87,0)</f>
        <v>0</v>
      </c>
      <c r="K70">
        <f>ROUND('Ausgaben-A_kam.'!L87,0)</f>
        <v>0</v>
      </c>
      <c r="L70">
        <f>ROUND('Ausgaben-A_kam.'!M87,0)</f>
        <v>0</v>
      </c>
      <c r="M70">
        <f>ROUND('Ausgaben-A_kam.'!O87,0)</f>
        <v>0</v>
      </c>
      <c r="N70">
        <f>ROUND('Einnahmen-A_kam.'!D87,0)</f>
        <v>0</v>
      </c>
      <c r="O70">
        <f>ROUND('Einnahmen-A_kam.'!E87,0)</f>
        <v>0</v>
      </c>
      <c r="P70">
        <f>ROUND('Einnahmen-A_kam.'!F87,0)</f>
        <v>0</v>
      </c>
      <c r="Q70">
        <f>ROUND('Einnahmen-A_kam.'!G87,0)</f>
        <v>0</v>
      </c>
      <c r="R70">
        <f>ROUND('Einnahmen-A_kam.'!H87,0)</f>
        <v>0</v>
      </c>
      <c r="S70">
        <f>ROUND('Einnahmen-A_kam.'!I87,0)</f>
        <v>0</v>
      </c>
      <c r="V70" s="232" t="str">
        <f t="shared" si="3"/>
        <v>weg</v>
      </c>
    </row>
    <row r="71" spans="1:22">
      <c r="A71" t="s">
        <v>362</v>
      </c>
      <c r="B71" t="s">
        <v>360</v>
      </c>
      <c r="C71">
        <f>ROUND('Ausgaben-A_kam.'!D88,0)</f>
        <v>0</v>
      </c>
      <c r="D71">
        <f>ROUND('Ausgaben-A_kam.'!E88,0)</f>
        <v>0</v>
      </c>
      <c r="E71">
        <f>ROUND('Ausgaben-A_kam.'!F88,0)</f>
        <v>0</v>
      </c>
      <c r="F71">
        <f>ROUND('Ausgaben-A_kam.'!G88,0)</f>
        <v>0</v>
      </c>
      <c r="G71">
        <f>ROUND('Ausgaben-A_kam.'!H88,0)</f>
        <v>0</v>
      </c>
      <c r="H71">
        <f>ROUND('Ausgaben-A_kam.'!I88,0)</f>
        <v>0</v>
      </c>
      <c r="I71">
        <f>ROUND('Ausgaben-A_kam.'!J88,0)</f>
        <v>0</v>
      </c>
      <c r="J71">
        <f>ROUND('Ausgaben-A_kam.'!K88,0)</f>
        <v>0</v>
      </c>
      <c r="K71">
        <f>ROUND('Ausgaben-A_kam.'!L88,0)</f>
        <v>0</v>
      </c>
      <c r="L71">
        <f>ROUND('Ausgaben-A_kam.'!M88,0)</f>
        <v>0</v>
      </c>
      <c r="M71">
        <f>ROUND('Ausgaben-A_kam.'!O88,0)</f>
        <v>0</v>
      </c>
      <c r="N71">
        <f>ROUND('Einnahmen-A_kam.'!D88,0)</f>
        <v>0</v>
      </c>
      <c r="O71">
        <f>ROUND('Einnahmen-A_kam.'!E88,0)</f>
        <v>0</v>
      </c>
      <c r="P71">
        <f>ROUND('Einnahmen-A_kam.'!F88,0)</f>
        <v>0</v>
      </c>
      <c r="Q71">
        <f>ROUND('Einnahmen-A_kam.'!G88,0)</f>
        <v>0</v>
      </c>
      <c r="R71">
        <f>ROUND('Einnahmen-A_kam.'!H88,0)</f>
        <v>0</v>
      </c>
      <c r="S71">
        <f>ROUND('Einnahmen-A_kam.'!I88,0)</f>
        <v>0</v>
      </c>
      <c r="V71" s="232" t="str">
        <f t="shared" si="3"/>
        <v>weg</v>
      </c>
    </row>
    <row r="72" spans="1:22">
      <c r="A72" t="s">
        <v>362</v>
      </c>
      <c r="B72" s="292" t="s">
        <v>405</v>
      </c>
      <c r="C72">
        <f>ROUND('Ausgaben-A_kam.'!D89,0)</f>
        <v>0</v>
      </c>
      <c r="D72">
        <f>ROUND('Ausgaben-A_kam.'!E89,0)</f>
        <v>0</v>
      </c>
      <c r="E72">
        <f>ROUND('Ausgaben-A_kam.'!F89,0)</f>
        <v>0</v>
      </c>
      <c r="F72">
        <f>ROUND('Ausgaben-A_kam.'!G89,0)</f>
        <v>0</v>
      </c>
      <c r="G72">
        <f>ROUND('Ausgaben-A_kam.'!H89,0)</f>
        <v>0</v>
      </c>
      <c r="H72">
        <f>ROUND('Ausgaben-A_kam.'!I89,0)</f>
        <v>0</v>
      </c>
      <c r="I72">
        <f>ROUND('Ausgaben-A_kam.'!J89,0)</f>
        <v>0</v>
      </c>
      <c r="J72">
        <f>ROUND('Ausgaben-A_kam.'!K89,0)</f>
        <v>0</v>
      </c>
      <c r="K72">
        <f>ROUND('Ausgaben-A_kam.'!L89,0)</f>
        <v>0</v>
      </c>
      <c r="L72">
        <f>ROUND('Ausgaben-A_kam.'!M89,0)</f>
        <v>0</v>
      </c>
      <c r="M72">
        <f>ROUND('Ausgaben-A_kam.'!O89,0)</f>
        <v>0</v>
      </c>
      <c r="N72">
        <f>ROUND('Einnahmen-A_kam.'!D89,0)</f>
        <v>0</v>
      </c>
      <c r="O72">
        <f>ROUND('Einnahmen-A_kam.'!E89,0)</f>
        <v>0</v>
      </c>
      <c r="P72">
        <f>ROUND('Einnahmen-A_kam.'!F89,0)</f>
        <v>0</v>
      </c>
      <c r="Q72">
        <f>ROUND('Einnahmen-A_kam.'!G89,0)</f>
        <v>0</v>
      </c>
      <c r="R72">
        <f>ROUND('Einnahmen-A_kam.'!H89,0)</f>
        <v>0</v>
      </c>
      <c r="S72">
        <f>ROUND('Einnahmen-A_kam.'!I89,0)</f>
        <v>0</v>
      </c>
      <c r="V72" s="232" t="str">
        <f t="shared" si="3"/>
        <v>weg</v>
      </c>
    </row>
    <row r="73" spans="1:22">
      <c r="A73" t="s">
        <v>362</v>
      </c>
      <c r="B73" t="s">
        <v>139</v>
      </c>
      <c r="C73">
        <f>ROUND('Ausgaben-A_kam.'!D90,0)</f>
        <v>0</v>
      </c>
      <c r="D73">
        <f>ROUND('Ausgaben-A_kam.'!E90,0)</f>
        <v>0</v>
      </c>
      <c r="E73">
        <f>ROUND('Ausgaben-A_kam.'!F90,0)</f>
        <v>0</v>
      </c>
      <c r="F73">
        <f>ROUND('Ausgaben-A_kam.'!G90,0)</f>
        <v>0</v>
      </c>
      <c r="G73">
        <f>ROUND('Ausgaben-A_kam.'!H90,0)</f>
        <v>0</v>
      </c>
      <c r="H73">
        <f>ROUND('Ausgaben-A_kam.'!I90,0)</f>
        <v>0</v>
      </c>
      <c r="I73">
        <f>ROUND('Ausgaben-A_kam.'!J90,0)</f>
        <v>0</v>
      </c>
      <c r="J73">
        <f>ROUND('Ausgaben-A_kam.'!K90,0)</f>
        <v>0</v>
      </c>
      <c r="K73">
        <f>ROUND('Ausgaben-A_kam.'!L90,0)</f>
        <v>0</v>
      </c>
      <c r="L73">
        <f>ROUND('Ausgaben-A_kam.'!M90,0)</f>
        <v>0</v>
      </c>
      <c r="M73">
        <f>ROUND('Ausgaben-A_kam.'!O90,0)</f>
        <v>0</v>
      </c>
      <c r="N73">
        <f>ROUND('Einnahmen-A_kam.'!D90,0)</f>
        <v>0</v>
      </c>
      <c r="O73">
        <f>ROUND('Einnahmen-A_kam.'!E90,0)</f>
        <v>0</v>
      </c>
      <c r="P73">
        <f>ROUND('Einnahmen-A_kam.'!F90,0)</f>
        <v>0</v>
      </c>
      <c r="Q73">
        <f>ROUND('Einnahmen-A_kam.'!G90,0)</f>
        <v>0</v>
      </c>
      <c r="R73">
        <f>ROUND('Einnahmen-A_kam.'!H90,0)</f>
        <v>0</v>
      </c>
      <c r="S73">
        <f>ROUND('Einnahmen-A_kam.'!I90,0)</f>
        <v>0</v>
      </c>
      <c r="V73" s="232" t="str">
        <f t="shared" si="1"/>
        <v>weg</v>
      </c>
    </row>
    <row r="74" spans="1:22">
      <c r="A74" t="s">
        <v>362</v>
      </c>
      <c r="B74" t="s">
        <v>142</v>
      </c>
      <c r="C74">
        <f>ROUND('Ausgaben-A_kam.'!D92,0)</f>
        <v>0</v>
      </c>
      <c r="D74">
        <f>ROUND('Ausgaben-A_kam.'!E92,0)</f>
        <v>0</v>
      </c>
      <c r="E74">
        <f>ROUND('Ausgaben-A_kam.'!F92,0)</f>
        <v>0</v>
      </c>
      <c r="F74">
        <f>ROUND('Ausgaben-A_kam.'!G92,0)</f>
        <v>0</v>
      </c>
      <c r="G74">
        <f>ROUND('Ausgaben-A_kam.'!H92,0)</f>
        <v>0</v>
      </c>
      <c r="H74">
        <f>ROUND('Ausgaben-A_kam.'!I92,0)</f>
        <v>0</v>
      </c>
      <c r="I74">
        <f>ROUND('Ausgaben-A_kam.'!J92,0)</f>
        <v>0</v>
      </c>
      <c r="J74">
        <f>ROUND('Ausgaben-A_kam.'!K92,0)</f>
        <v>0</v>
      </c>
      <c r="K74">
        <f>ROUND('Ausgaben-A_kam.'!L92,0)</f>
        <v>0</v>
      </c>
      <c r="L74">
        <f>ROUND('Ausgaben-A_kam.'!M92,0)</f>
        <v>0</v>
      </c>
      <c r="M74">
        <f>ROUND('Ausgaben-A_kam.'!O92,0)</f>
        <v>0</v>
      </c>
      <c r="N74">
        <f>ROUND('Einnahmen-A_kam.'!D92,0)</f>
        <v>0</v>
      </c>
      <c r="O74">
        <f>ROUND('Einnahmen-A_kam.'!E92,0)</f>
        <v>0</v>
      </c>
      <c r="P74">
        <f>ROUND('Einnahmen-A_kam.'!F92,0)</f>
        <v>0</v>
      </c>
      <c r="Q74">
        <f>ROUND('Einnahmen-A_kam.'!G92,0)</f>
        <v>0</v>
      </c>
      <c r="R74">
        <f>ROUND('Einnahmen-A_kam.'!H92,0)</f>
        <v>0</v>
      </c>
      <c r="S74">
        <f>ROUND('Einnahmen-A_kam.'!I92,0)</f>
        <v>0</v>
      </c>
      <c r="V74" s="232" t="str">
        <f t="shared" si="1"/>
        <v>weg</v>
      </c>
    </row>
    <row r="75" spans="1:22">
      <c r="A75" t="s">
        <v>362</v>
      </c>
      <c r="B75" t="s">
        <v>144</v>
      </c>
      <c r="C75">
        <f>ROUND('Ausgaben-A_kam.'!D93,0)</f>
        <v>0</v>
      </c>
      <c r="D75">
        <f>ROUND('Ausgaben-A_kam.'!E93,0)</f>
        <v>0</v>
      </c>
      <c r="E75">
        <f>ROUND('Ausgaben-A_kam.'!F93,0)</f>
        <v>0</v>
      </c>
      <c r="F75">
        <f>ROUND('Ausgaben-A_kam.'!G93,0)</f>
        <v>0</v>
      </c>
      <c r="G75">
        <f>ROUND('Ausgaben-A_kam.'!H93,0)</f>
        <v>0</v>
      </c>
      <c r="H75">
        <f>ROUND('Ausgaben-A_kam.'!I93,0)</f>
        <v>0</v>
      </c>
      <c r="I75">
        <f>ROUND('Ausgaben-A_kam.'!J93,0)</f>
        <v>0</v>
      </c>
      <c r="J75">
        <f>ROUND('Ausgaben-A_kam.'!K93,0)</f>
        <v>0</v>
      </c>
      <c r="K75">
        <f>ROUND('Ausgaben-A_kam.'!L93,0)</f>
        <v>0</v>
      </c>
      <c r="L75">
        <f>ROUND('Ausgaben-A_kam.'!M93,0)</f>
        <v>0</v>
      </c>
      <c r="M75">
        <f>ROUND('Ausgaben-A_kam.'!O93,0)</f>
        <v>0</v>
      </c>
      <c r="N75">
        <f>ROUND('Einnahmen-A_kam.'!D93,0)</f>
        <v>0</v>
      </c>
      <c r="O75">
        <f>ROUND('Einnahmen-A_kam.'!E93,0)</f>
        <v>0</v>
      </c>
      <c r="P75">
        <f>ROUND('Einnahmen-A_kam.'!F93,0)</f>
        <v>0</v>
      </c>
      <c r="Q75">
        <f>ROUND('Einnahmen-A_kam.'!G93,0)</f>
        <v>0</v>
      </c>
      <c r="R75">
        <f>ROUND('Einnahmen-A_kam.'!H93,0)</f>
        <v>0</v>
      </c>
      <c r="S75">
        <f>ROUND('Einnahmen-A_kam.'!I93,0)</f>
        <v>0</v>
      </c>
      <c r="V75" s="232" t="str">
        <f t="shared" si="1"/>
        <v>weg</v>
      </c>
    </row>
    <row r="76" spans="1:22">
      <c r="A76" t="s">
        <v>362</v>
      </c>
      <c r="B76" t="s">
        <v>146</v>
      </c>
      <c r="C76">
        <f>ROUND('Ausgaben-A_kam.'!D94,0)</f>
        <v>0</v>
      </c>
      <c r="D76">
        <f>ROUND('Ausgaben-A_kam.'!E94,0)</f>
        <v>0</v>
      </c>
      <c r="E76">
        <f>ROUND('Ausgaben-A_kam.'!F94,0)</f>
        <v>0</v>
      </c>
      <c r="F76">
        <f>ROUND('Ausgaben-A_kam.'!G94,0)</f>
        <v>0</v>
      </c>
      <c r="G76">
        <f>ROUND('Ausgaben-A_kam.'!H94,0)</f>
        <v>0</v>
      </c>
      <c r="H76">
        <f>ROUND('Ausgaben-A_kam.'!I94,0)</f>
        <v>0</v>
      </c>
      <c r="I76">
        <f>ROUND('Ausgaben-A_kam.'!J94,0)</f>
        <v>0</v>
      </c>
      <c r="J76">
        <f>ROUND('Ausgaben-A_kam.'!K94,0)</f>
        <v>0</v>
      </c>
      <c r="K76">
        <f>ROUND('Ausgaben-A_kam.'!L94,0)</f>
        <v>0</v>
      </c>
      <c r="L76">
        <f>ROUND('Ausgaben-A_kam.'!M94,0)</f>
        <v>0</v>
      </c>
      <c r="M76">
        <f>ROUND('Ausgaben-A_kam.'!O94,0)</f>
        <v>0</v>
      </c>
      <c r="N76">
        <f>ROUND('Einnahmen-A_kam.'!D94,0)</f>
        <v>0</v>
      </c>
      <c r="O76">
        <f>ROUND('Einnahmen-A_kam.'!E94,0)</f>
        <v>0</v>
      </c>
      <c r="P76">
        <f>ROUND('Einnahmen-A_kam.'!F94,0)</f>
        <v>0</v>
      </c>
      <c r="Q76">
        <f>ROUND('Einnahmen-A_kam.'!G94,0)</f>
        <v>0</v>
      </c>
      <c r="R76">
        <f>ROUND('Einnahmen-A_kam.'!H94,0)</f>
        <v>0</v>
      </c>
      <c r="S76">
        <f>ROUND('Einnahmen-A_kam.'!I94,0)</f>
        <v>0</v>
      </c>
      <c r="V76" s="232" t="str">
        <f t="shared" si="1"/>
        <v>weg</v>
      </c>
    </row>
    <row r="77" spans="1:22">
      <c r="A77" t="s">
        <v>362</v>
      </c>
      <c r="B77" t="s">
        <v>148</v>
      </c>
      <c r="C77">
        <f>ROUND('Ausgaben-A_kam.'!D95,0)</f>
        <v>0</v>
      </c>
      <c r="D77">
        <f>ROUND('Ausgaben-A_kam.'!E95,0)</f>
        <v>0</v>
      </c>
      <c r="E77">
        <f>ROUND('Ausgaben-A_kam.'!F95,0)</f>
        <v>0</v>
      </c>
      <c r="F77">
        <f>ROUND('Ausgaben-A_kam.'!G95,0)</f>
        <v>0</v>
      </c>
      <c r="G77">
        <f>ROUND('Ausgaben-A_kam.'!H95,0)</f>
        <v>0</v>
      </c>
      <c r="H77">
        <f>ROUND('Ausgaben-A_kam.'!I95,0)</f>
        <v>0</v>
      </c>
      <c r="I77">
        <f>ROUND('Ausgaben-A_kam.'!J95,0)</f>
        <v>0</v>
      </c>
      <c r="J77">
        <f>ROUND('Ausgaben-A_kam.'!K95,0)</f>
        <v>0</v>
      </c>
      <c r="K77">
        <f>ROUND('Ausgaben-A_kam.'!L95,0)</f>
        <v>0</v>
      </c>
      <c r="L77">
        <f>ROUND('Ausgaben-A_kam.'!M95,0)</f>
        <v>0</v>
      </c>
      <c r="M77">
        <f>ROUND('Ausgaben-A_kam.'!O95,0)</f>
        <v>0</v>
      </c>
      <c r="N77">
        <f>ROUND('Einnahmen-A_kam.'!D95,0)</f>
        <v>0</v>
      </c>
      <c r="O77">
        <f>ROUND('Einnahmen-A_kam.'!E95,0)</f>
        <v>0</v>
      </c>
      <c r="P77">
        <f>ROUND('Einnahmen-A_kam.'!F95,0)</f>
        <v>0</v>
      </c>
      <c r="Q77">
        <f>ROUND('Einnahmen-A_kam.'!G95,0)</f>
        <v>0</v>
      </c>
      <c r="R77">
        <f>ROUND('Einnahmen-A_kam.'!H95,0)</f>
        <v>0</v>
      </c>
      <c r="S77">
        <f>ROUND('Einnahmen-A_kam.'!I95,0)</f>
        <v>0</v>
      </c>
      <c r="V77" s="232" t="str">
        <f t="shared" si="1"/>
        <v>weg</v>
      </c>
    </row>
    <row r="78" spans="1:22">
      <c r="A78" t="s">
        <v>362</v>
      </c>
      <c r="B78" t="s">
        <v>150</v>
      </c>
      <c r="C78">
        <f>ROUND('Ausgaben-A_kam.'!D96,0)</f>
        <v>0</v>
      </c>
      <c r="D78">
        <f>ROUND('Ausgaben-A_kam.'!E96,0)</f>
        <v>0</v>
      </c>
      <c r="E78">
        <f>ROUND('Ausgaben-A_kam.'!F96,0)</f>
        <v>0</v>
      </c>
      <c r="F78">
        <f>ROUND('Ausgaben-A_kam.'!G96,0)</f>
        <v>0</v>
      </c>
      <c r="G78">
        <f>ROUND('Ausgaben-A_kam.'!H96,0)</f>
        <v>0</v>
      </c>
      <c r="H78">
        <f>ROUND('Ausgaben-A_kam.'!I96,0)</f>
        <v>0</v>
      </c>
      <c r="I78">
        <f>ROUND('Ausgaben-A_kam.'!J96,0)</f>
        <v>0</v>
      </c>
      <c r="J78">
        <f>ROUND('Ausgaben-A_kam.'!K96,0)</f>
        <v>0</v>
      </c>
      <c r="K78">
        <f>ROUND('Ausgaben-A_kam.'!L96,0)</f>
        <v>0</v>
      </c>
      <c r="L78">
        <f>ROUND('Ausgaben-A_kam.'!M96,0)</f>
        <v>0</v>
      </c>
      <c r="M78">
        <f>ROUND('Ausgaben-A_kam.'!O96,0)</f>
        <v>0</v>
      </c>
      <c r="N78">
        <f>ROUND('Einnahmen-A_kam.'!D96,0)</f>
        <v>0</v>
      </c>
      <c r="O78">
        <f>ROUND('Einnahmen-A_kam.'!E96,0)</f>
        <v>0</v>
      </c>
      <c r="P78">
        <f>ROUND('Einnahmen-A_kam.'!F96,0)</f>
        <v>0</v>
      </c>
      <c r="Q78">
        <f>ROUND('Einnahmen-A_kam.'!G96,0)</f>
        <v>0</v>
      </c>
      <c r="R78">
        <f>ROUND('Einnahmen-A_kam.'!H96,0)</f>
        <v>0</v>
      </c>
      <c r="S78">
        <f>ROUND('Einnahmen-A_kam.'!I96,0)</f>
        <v>0</v>
      </c>
      <c r="V78" s="232" t="str">
        <f t="shared" si="1"/>
        <v>weg</v>
      </c>
    </row>
    <row r="79" spans="1:22">
      <c r="A79" t="s">
        <v>362</v>
      </c>
      <c r="B79" t="s">
        <v>152</v>
      </c>
      <c r="C79">
        <f>ROUND('Ausgaben-A_kam.'!D97,0)</f>
        <v>0</v>
      </c>
      <c r="D79">
        <f>ROUND('Ausgaben-A_kam.'!E97,0)</f>
        <v>0</v>
      </c>
      <c r="E79">
        <f>ROUND('Ausgaben-A_kam.'!F97,0)</f>
        <v>0</v>
      </c>
      <c r="F79">
        <f>ROUND('Ausgaben-A_kam.'!G97,0)</f>
        <v>0</v>
      </c>
      <c r="G79">
        <f>ROUND('Ausgaben-A_kam.'!H97,0)</f>
        <v>0</v>
      </c>
      <c r="H79">
        <f>ROUND('Ausgaben-A_kam.'!I97,0)</f>
        <v>0</v>
      </c>
      <c r="I79">
        <f>ROUND('Ausgaben-A_kam.'!J97,0)</f>
        <v>0</v>
      </c>
      <c r="J79">
        <f>ROUND('Ausgaben-A_kam.'!K97,0)</f>
        <v>0</v>
      </c>
      <c r="K79">
        <f>ROUND('Ausgaben-A_kam.'!L97,0)</f>
        <v>0</v>
      </c>
      <c r="L79">
        <f>ROUND('Ausgaben-A_kam.'!M97,0)</f>
        <v>0</v>
      </c>
      <c r="M79">
        <f>ROUND('Ausgaben-A_kam.'!O97,0)</f>
        <v>0</v>
      </c>
      <c r="N79">
        <f>ROUND('Einnahmen-A_kam.'!D97,0)</f>
        <v>0</v>
      </c>
      <c r="O79">
        <f>ROUND('Einnahmen-A_kam.'!E97,0)</f>
        <v>0</v>
      </c>
      <c r="P79">
        <f>ROUND('Einnahmen-A_kam.'!F97,0)</f>
        <v>0</v>
      </c>
      <c r="Q79">
        <f>ROUND('Einnahmen-A_kam.'!G97,0)</f>
        <v>0</v>
      </c>
      <c r="R79">
        <f>ROUND('Einnahmen-A_kam.'!H97,0)</f>
        <v>0</v>
      </c>
      <c r="S79">
        <f>ROUND('Einnahmen-A_kam.'!I97,0)</f>
        <v>0</v>
      </c>
      <c r="V79" s="232" t="str">
        <f t="shared" si="1"/>
        <v>weg</v>
      </c>
    </row>
    <row r="80" spans="1:22">
      <c r="A80" t="s">
        <v>362</v>
      </c>
      <c r="B80" t="s">
        <v>154</v>
      </c>
      <c r="C80">
        <f>ROUND('Ausgaben-A_kam.'!D98,0)</f>
        <v>0</v>
      </c>
      <c r="D80">
        <f>ROUND('Ausgaben-A_kam.'!E98,0)</f>
        <v>0</v>
      </c>
      <c r="E80">
        <f>ROUND('Ausgaben-A_kam.'!F98,0)</f>
        <v>0</v>
      </c>
      <c r="F80">
        <f>ROUND('Ausgaben-A_kam.'!G98,0)</f>
        <v>0</v>
      </c>
      <c r="G80">
        <f>ROUND('Ausgaben-A_kam.'!H98,0)</f>
        <v>0</v>
      </c>
      <c r="H80">
        <f>ROUND('Ausgaben-A_kam.'!I98,0)</f>
        <v>0</v>
      </c>
      <c r="I80">
        <f>ROUND('Ausgaben-A_kam.'!J98,0)</f>
        <v>0</v>
      </c>
      <c r="J80">
        <f>ROUND('Ausgaben-A_kam.'!K98,0)</f>
        <v>0</v>
      </c>
      <c r="K80">
        <f>ROUND('Ausgaben-A_kam.'!L98,0)</f>
        <v>0</v>
      </c>
      <c r="L80">
        <f>ROUND('Ausgaben-A_kam.'!M98,0)</f>
        <v>0</v>
      </c>
      <c r="M80">
        <f>ROUND('Ausgaben-A_kam.'!O98,0)</f>
        <v>0</v>
      </c>
      <c r="N80">
        <f>ROUND('Einnahmen-A_kam.'!D98,0)</f>
        <v>0</v>
      </c>
      <c r="O80">
        <f>ROUND('Einnahmen-A_kam.'!E98,0)</f>
        <v>0</v>
      </c>
      <c r="P80">
        <f>ROUND('Einnahmen-A_kam.'!F98,0)</f>
        <v>0</v>
      </c>
      <c r="Q80">
        <f>ROUND('Einnahmen-A_kam.'!G98,0)</f>
        <v>0</v>
      </c>
      <c r="R80">
        <f>ROUND('Einnahmen-A_kam.'!H98,0)</f>
        <v>0</v>
      </c>
      <c r="S80">
        <f>ROUND('Einnahmen-A_kam.'!I98,0)</f>
        <v>0</v>
      </c>
      <c r="V80" s="232" t="str">
        <f t="shared" si="1"/>
        <v>weg</v>
      </c>
    </row>
    <row r="81" spans="1:22">
      <c r="A81" t="s">
        <v>362</v>
      </c>
      <c r="B81" t="s">
        <v>156</v>
      </c>
      <c r="C81">
        <f>ROUND('Ausgaben-A_kam.'!D99,0)</f>
        <v>0</v>
      </c>
      <c r="D81">
        <f>ROUND('Ausgaben-A_kam.'!E99,0)</f>
        <v>0</v>
      </c>
      <c r="E81">
        <f>ROUND('Ausgaben-A_kam.'!F99,0)</f>
        <v>0</v>
      </c>
      <c r="F81">
        <f>ROUND('Ausgaben-A_kam.'!G99,0)</f>
        <v>0</v>
      </c>
      <c r="G81">
        <f>ROUND('Ausgaben-A_kam.'!H99,0)</f>
        <v>0</v>
      </c>
      <c r="H81">
        <f>ROUND('Ausgaben-A_kam.'!I99,0)</f>
        <v>0</v>
      </c>
      <c r="I81">
        <f>ROUND('Ausgaben-A_kam.'!J99,0)</f>
        <v>0</v>
      </c>
      <c r="J81">
        <f>ROUND('Ausgaben-A_kam.'!K99,0)</f>
        <v>0</v>
      </c>
      <c r="K81">
        <f>ROUND('Ausgaben-A_kam.'!L99,0)</f>
        <v>0</v>
      </c>
      <c r="L81">
        <f>ROUND('Ausgaben-A_kam.'!M99,0)</f>
        <v>0</v>
      </c>
      <c r="M81">
        <f>ROUND('Ausgaben-A_kam.'!O99,0)</f>
        <v>0</v>
      </c>
      <c r="N81">
        <f>ROUND('Einnahmen-A_kam.'!D99,0)</f>
        <v>0</v>
      </c>
      <c r="O81">
        <f>ROUND('Einnahmen-A_kam.'!E99,0)</f>
        <v>0</v>
      </c>
      <c r="P81">
        <f>ROUND('Einnahmen-A_kam.'!F99,0)</f>
        <v>0</v>
      </c>
      <c r="Q81">
        <f>ROUND('Einnahmen-A_kam.'!G99,0)</f>
        <v>0</v>
      </c>
      <c r="R81">
        <f>ROUND('Einnahmen-A_kam.'!H99,0)</f>
        <v>0</v>
      </c>
      <c r="S81">
        <f>ROUND('Einnahmen-A_kam.'!I99,0)</f>
        <v>0</v>
      </c>
      <c r="V81" s="232" t="str">
        <f t="shared" si="1"/>
        <v>weg</v>
      </c>
    </row>
    <row r="82" spans="1:22">
      <c r="A82" t="s">
        <v>362</v>
      </c>
      <c r="B82" t="s">
        <v>158</v>
      </c>
      <c r="C82">
        <f>ROUND('Ausgaben-A_kam.'!D100,0)</f>
        <v>0</v>
      </c>
      <c r="D82">
        <f>ROUND('Ausgaben-A_kam.'!E100,0)</f>
        <v>0</v>
      </c>
      <c r="E82">
        <f>ROUND('Ausgaben-A_kam.'!F100,0)</f>
        <v>0</v>
      </c>
      <c r="F82">
        <f>ROUND('Ausgaben-A_kam.'!G100,0)</f>
        <v>0</v>
      </c>
      <c r="G82">
        <f>ROUND('Ausgaben-A_kam.'!H100,0)</f>
        <v>0</v>
      </c>
      <c r="H82">
        <f>ROUND('Ausgaben-A_kam.'!I100,0)</f>
        <v>0</v>
      </c>
      <c r="I82">
        <f>ROUND('Ausgaben-A_kam.'!J100,0)</f>
        <v>0</v>
      </c>
      <c r="J82">
        <f>ROUND('Ausgaben-A_kam.'!K100,0)</f>
        <v>0</v>
      </c>
      <c r="K82">
        <f>ROUND('Ausgaben-A_kam.'!L100,0)</f>
        <v>0</v>
      </c>
      <c r="L82">
        <f>ROUND('Ausgaben-A_kam.'!M100,0)</f>
        <v>0</v>
      </c>
      <c r="M82">
        <f>ROUND('Ausgaben-A_kam.'!O100,0)</f>
        <v>0</v>
      </c>
      <c r="N82">
        <f>ROUND('Einnahmen-A_kam.'!D100,0)</f>
        <v>0</v>
      </c>
      <c r="O82">
        <f>ROUND('Einnahmen-A_kam.'!E100,0)</f>
        <v>0</v>
      </c>
      <c r="P82">
        <f>ROUND('Einnahmen-A_kam.'!F100,0)</f>
        <v>0</v>
      </c>
      <c r="Q82">
        <f>ROUND('Einnahmen-A_kam.'!G100,0)</f>
        <v>0</v>
      </c>
      <c r="R82">
        <f>ROUND('Einnahmen-A_kam.'!H100,0)</f>
        <v>0</v>
      </c>
      <c r="S82">
        <f>ROUND('Einnahmen-A_kam.'!I100,0)</f>
        <v>0</v>
      </c>
      <c r="V82" s="232" t="str">
        <f t="shared" si="1"/>
        <v>weg</v>
      </c>
    </row>
    <row r="83" spans="1:22">
      <c r="A83" t="s">
        <v>362</v>
      </c>
      <c r="B83" t="s">
        <v>160</v>
      </c>
      <c r="C83">
        <f>ROUND('Ausgaben-A_kam.'!D102,0)</f>
        <v>0</v>
      </c>
      <c r="D83">
        <f>ROUND('Ausgaben-A_kam.'!E102,0)</f>
        <v>0</v>
      </c>
      <c r="E83">
        <f>ROUND('Ausgaben-A_kam.'!F102,0)</f>
        <v>0</v>
      </c>
      <c r="F83">
        <f>ROUND('Ausgaben-A_kam.'!G102,0)</f>
        <v>0</v>
      </c>
      <c r="G83">
        <f>ROUND('Ausgaben-A_kam.'!H102,0)</f>
        <v>0</v>
      </c>
      <c r="H83">
        <f>ROUND('Ausgaben-A_kam.'!I102,0)</f>
        <v>0</v>
      </c>
      <c r="I83">
        <f>ROUND('Ausgaben-A_kam.'!J102,0)</f>
        <v>0</v>
      </c>
      <c r="J83">
        <f>ROUND('Ausgaben-A_kam.'!K102,0)</f>
        <v>0</v>
      </c>
      <c r="K83">
        <f>ROUND('Ausgaben-A_kam.'!L102,0)</f>
        <v>0</v>
      </c>
      <c r="L83">
        <f>ROUND('Ausgaben-A_kam.'!M102,0)</f>
        <v>0</v>
      </c>
      <c r="M83">
        <f>ROUND('Ausgaben-A_kam.'!O102,0)</f>
        <v>0</v>
      </c>
      <c r="N83">
        <f>ROUND('Einnahmen-A_kam.'!D102,0)</f>
        <v>0</v>
      </c>
      <c r="O83">
        <f>ROUND('Einnahmen-A_kam.'!E102,0)</f>
        <v>0</v>
      </c>
      <c r="P83">
        <f>ROUND('Einnahmen-A_kam.'!F102,0)</f>
        <v>0</v>
      </c>
      <c r="Q83">
        <f>ROUND('Einnahmen-A_kam.'!G102,0)</f>
        <v>0</v>
      </c>
      <c r="R83">
        <f>ROUND('Einnahmen-A_kam.'!H102,0)</f>
        <v>0</v>
      </c>
      <c r="S83">
        <f>ROUND('Einnahmen-A_kam.'!I102,0)</f>
        <v>0</v>
      </c>
      <c r="V83" s="232" t="str">
        <f t="shared" si="1"/>
        <v>weg</v>
      </c>
    </row>
    <row r="84" spans="1:22">
      <c r="A84" t="s">
        <v>362</v>
      </c>
      <c r="B84" t="s">
        <v>162</v>
      </c>
      <c r="C84">
        <f>ROUND('Ausgaben-A_kam.'!D103,0)</f>
        <v>0</v>
      </c>
      <c r="D84">
        <f>ROUND('Ausgaben-A_kam.'!E103,0)</f>
        <v>0</v>
      </c>
      <c r="E84">
        <f>ROUND('Ausgaben-A_kam.'!F103,0)</f>
        <v>0</v>
      </c>
      <c r="F84">
        <f>ROUND('Ausgaben-A_kam.'!G103,0)</f>
        <v>0</v>
      </c>
      <c r="G84">
        <f>ROUND('Ausgaben-A_kam.'!H103,0)</f>
        <v>0</v>
      </c>
      <c r="H84">
        <f>ROUND('Ausgaben-A_kam.'!I103,0)</f>
        <v>0</v>
      </c>
      <c r="I84">
        <f>ROUND('Ausgaben-A_kam.'!J103,0)</f>
        <v>0</v>
      </c>
      <c r="J84">
        <f>ROUND('Ausgaben-A_kam.'!K103,0)</f>
        <v>0</v>
      </c>
      <c r="K84">
        <f>ROUND('Ausgaben-A_kam.'!L103,0)</f>
        <v>0</v>
      </c>
      <c r="L84">
        <f>ROUND('Ausgaben-A_kam.'!M103,0)</f>
        <v>0</v>
      </c>
      <c r="M84">
        <f>ROUND('Ausgaben-A_kam.'!O103,0)</f>
        <v>0</v>
      </c>
      <c r="N84">
        <f>ROUND('Einnahmen-A_kam.'!D103,0)</f>
        <v>0</v>
      </c>
      <c r="O84">
        <f>ROUND('Einnahmen-A_kam.'!E103,0)</f>
        <v>0</v>
      </c>
      <c r="P84">
        <f>ROUND('Einnahmen-A_kam.'!F103,0)</f>
        <v>0</v>
      </c>
      <c r="Q84">
        <f>ROUND('Einnahmen-A_kam.'!G103,0)</f>
        <v>0</v>
      </c>
      <c r="R84">
        <f>ROUND('Einnahmen-A_kam.'!H103,0)</f>
        <v>0</v>
      </c>
      <c r="S84">
        <f>ROUND('Einnahmen-A_kam.'!I103,0)</f>
        <v>0</v>
      </c>
      <c r="V84" s="232" t="str">
        <f t="shared" si="1"/>
        <v>weg</v>
      </c>
    </row>
    <row r="85" spans="1:22">
      <c r="A85" t="s">
        <v>362</v>
      </c>
      <c r="B85" t="s">
        <v>164</v>
      </c>
      <c r="C85">
        <f>ROUND('Ausgaben-A_kam.'!D104,0)</f>
        <v>0</v>
      </c>
      <c r="D85">
        <f>ROUND('Ausgaben-A_kam.'!E104,0)</f>
        <v>0</v>
      </c>
      <c r="E85">
        <f>ROUND('Ausgaben-A_kam.'!F104,0)</f>
        <v>0</v>
      </c>
      <c r="F85">
        <f>ROUND('Ausgaben-A_kam.'!G104,0)</f>
        <v>0</v>
      </c>
      <c r="G85">
        <f>ROUND('Ausgaben-A_kam.'!H104,0)</f>
        <v>0</v>
      </c>
      <c r="H85">
        <f>ROUND('Ausgaben-A_kam.'!I104,0)</f>
        <v>0</v>
      </c>
      <c r="I85">
        <f>ROUND('Ausgaben-A_kam.'!J104,0)</f>
        <v>0</v>
      </c>
      <c r="J85">
        <f>ROUND('Ausgaben-A_kam.'!K104,0)</f>
        <v>0</v>
      </c>
      <c r="K85">
        <f>ROUND('Ausgaben-A_kam.'!L104,0)</f>
        <v>0</v>
      </c>
      <c r="L85">
        <f>ROUND('Ausgaben-A_kam.'!M104,0)</f>
        <v>0</v>
      </c>
      <c r="M85">
        <f>ROUND('Ausgaben-A_kam.'!O104,0)</f>
        <v>0</v>
      </c>
      <c r="N85">
        <f>ROUND('Einnahmen-A_kam.'!D104,0)</f>
        <v>0</v>
      </c>
      <c r="O85">
        <f>ROUND('Einnahmen-A_kam.'!E104,0)</f>
        <v>0</v>
      </c>
      <c r="P85">
        <f>ROUND('Einnahmen-A_kam.'!F104,0)</f>
        <v>0</v>
      </c>
      <c r="Q85">
        <f>ROUND('Einnahmen-A_kam.'!G104,0)</f>
        <v>0</v>
      </c>
      <c r="R85">
        <f>ROUND('Einnahmen-A_kam.'!H104,0)</f>
        <v>0</v>
      </c>
      <c r="S85">
        <f>ROUND('Einnahmen-A_kam.'!I104,0)</f>
        <v>0</v>
      </c>
      <c r="V85" s="232" t="str">
        <f t="shared" si="1"/>
        <v>weg</v>
      </c>
    </row>
    <row r="86" spans="1:22">
      <c r="A86" t="s">
        <v>362</v>
      </c>
      <c r="B86" t="s">
        <v>166</v>
      </c>
      <c r="C86">
        <f>ROUND('Ausgaben-A_kam.'!D105,0)</f>
        <v>0</v>
      </c>
      <c r="D86">
        <f>ROUND('Ausgaben-A_kam.'!E105,0)</f>
        <v>0</v>
      </c>
      <c r="E86">
        <f>ROUND('Ausgaben-A_kam.'!F105,0)</f>
        <v>0</v>
      </c>
      <c r="F86">
        <f>ROUND('Ausgaben-A_kam.'!G105,0)</f>
        <v>0</v>
      </c>
      <c r="G86">
        <f>ROUND('Ausgaben-A_kam.'!H105,0)</f>
        <v>0</v>
      </c>
      <c r="H86">
        <f>ROUND('Ausgaben-A_kam.'!I105,0)</f>
        <v>0</v>
      </c>
      <c r="I86">
        <f>ROUND('Ausgaben-A_kam.'!J105,0)</f>
        <v>0</v>
      </c>
      <c r="J86">
        <f>ROUND('Ausgaben-A_kam.'!K105,0)</f>
        <v>0</v>
      </c>
      <c r="K86">
        <f>ROUND('Ausgaben-A_kam.'!L105,0)</f>
        <v>0</v>
      </c>
      <c r="L86">
        <f>ROUND('Ausgaben-A_kam.'!M105,0)</f>
        <v>0</v>
      </c>
      <c r="M86">
        <f>ROUND('Ausgaben-A_kam.'!O105,0)</f>
        <v>0</v>
      </c>
      <c r="N86">
        <f>ROUND('Einnahmen-A_kam.'!D105,0)</f>
        <v>0</v>
      </c>
      <c r="O86">
        <f>ROUND('Einnahmen-A_kam.'!E105,0)</f>
        <v>0</v>
      </c>
      <c r="P86">
        <f>ROUND('Einnahmen-A_kam.'!F105,0)</f>
        <v>0</v>
      </c>
      <c r="Q86">
        <f>ROUND('Einnahmen-A_kam.'!G105,0)</f>
        <v>0</v>
      </c>
      <c r="R86">
        <f>ROUND('Einnahmen-A_kam.'!H105,0)</f>
        <v>0</v>
      </c>
      <c r="S86">
        <f>ROUND('Einnahmen-A_kam.'!I105,0)</f>
        <v>0</v>
      </c>
      <c r="V86" s="232" t="str">
        <f t="shared" si="1"/>
        <v>weg</v>
      </c>
    </row>
  </sheetData>
  <autoFilter ref="V1:V86" xr:uid="{F8237EB8-9602-4E54-BF23-349C524F0354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2</vt:i4>
      </vt:variant>
    </vt:vector>
  </HeadingPairs>
  <TitlesOfParts>
    <vt:vector size="9" baseType="lpstr">
      <vt:lpstr>Deckblatt</vt:lpstr>
      <vt:lpstr>Ausgaben-A_kam.</vt:lpstr>
      <vt:lpstr>Ausgaben-B_kam.</vt:lpstr>
      <vt:lpstr>Einnahmen-A_kam.</vt:lpstr>
      <vt:lpstr>Einnahmen-B_kam.</vt:lpstr>
      <vt:lpstr>Drittmittel_kam.</vt:lpstr>
      <vt:lpstr>Import</vt:lpstr>
      <vt:lpstr>'Ausgaben-A_kam.'!Drucktitel</vt:lpstr>
      <vt:lpstr>'Einnahmen-A_kam.'!Drucktitel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2026-06-26T08:21:31Z</dcterms:created>
  <dcterms:modified xsi:type="dcterms:W3CDTF">2026-06-26T08:22:13Z</dcterms:modified>
</cp:coreProperties>
</file>